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Pol'!$A$1:$U$128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G39" i="1"/>
  <c r="F39" i="1"/>
  <c r="G118" i="12"/>
  <c r="AC118" i="12"/>
  <c r="AD118" i="12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K8" i="12" s="1"/>
  <c r="O11" i="12"/>
  <c r="Q11" i="12"/>
  <c r="U11" i="12"/>
  <c r="U8" i="12" s="1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30" i="12"/>
  <c r="M30" i="12" s="1"/>
  <c r="I30" i="12"/>
  <c r="K30" i="12"/>
  <c r="O30" i="12"/>
  <c r="O29" i="12" s="1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G29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6" i="12"/>
  <c r="M46" i="12" s="1"/>
  <c r="I46" i="12"/>
  <c r="K46" i="12"/>
  <c r="O46" i="12"/>
  <c r="O45" i="12" s="1"/>
  <c r="Q46" i="12"/>
  <c r="U46" i="12"/>
  <c r="G47" i="12"/>
  <c r="M47" i="12" s="1"/>
  <c r="I47" i="12"/>
  <c r="K47" i="12"/>
  <c r="O47" i="12"/>
  <c r="Q47" i="12"/>
  <c r="U47" i="12"/>
  <c r="U45" i="12" s="1"/>
  <c r="G48" i="12"/>
  <c r="I48" i="12"/>
  <c r="K48" i="12"/>
  <c r="M48" i="12"/>
  <c r="O48" i="12"/>
  <c r="Q48" i="12"/>
  <c r="U48" i="12"/>
  <c r="G49" i="12"/>
  <c r="G45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3" i="12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U52" i="12" s="1"/>
  <c r="G56" i="12"/>
  <c r="I56" i="12"/>
  <c r="K56" i="12"/>
  <c r="K52" i="12" s="1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6" i="12"/>
  <c r="M66" i="12" s="1"/>
  <c r="I66" i="12"/>
  <c r="K66" i="12"/>
  <c r="O66" i="12"/>
  <c r="O65" i="12" s="1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Q74" i="12"/>
  <c r="G75" i="12"/>
  <c r="M75" i="12" s="1"/>
  <c r="I75" i="12"/>
  <c r="I74" i="12" s="1"/>
  <c r="K75" i="12"/>
  <c r="O75" i="12"/>
  <c r="Q75" i="12"/>
  <c r="U75" i="12"/>
  <c r="U74" i="12" s="1"/>
  <c r="G76" i="12"/>
  <c r="I76" i="12"/>
  <c r="K76" i="12"/>
  <c r="M76" i="12"/>
  <c r="O76" i="12"/>
  <c r="Q76" i="12"/>
  <c r="U76" i="12"/>
  <c r="G77" i="12"/>
  <c r="G74" i="12" s="1"/>
  <c r="I77" i="12"/>
  <c r="K77" i="12"/>
  <c r="O77" i="12"/>
  <c r="O74" i="12" s="1"/>
  <c r="Q77" i="12"/>
  <c r="U77" i="12"/>
  <c r="Q78" i="12"/>
  <c r="G79" i="12"/>
  <c r="M79" i="12" s="1"/>
  <c r="I79" i="12"/>
  <c r="I78" i="12" s="1"/>
  <c r="K79" i="12"/>
  <c r="O79" i="12"/>
  <c r="Q79" i="12"/>
  <c r="U79" i="12"/>
  <c r="U78" i="12" s="1"/>
  <c r="G80" i="12"/>
  <c r="I80" i="12"/>
  <c r="K80" i="12"/>
  <c r="M80" i="12"/>
  <c r="O80" i="12"/>
  <c r="Q80" i="12"/>
  <c r="U80" i="12"/>
  <c r="G81" i="12"/>
  <c r="G78" i="12" s="1"/>
  <c r="I81" i="12"/>
  <c r="K81" i="12"/>
  <c r="O81" i="12"/>
  <c r="O78" i="12" s="1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5" i="12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U84" i="12" s="1"/>
  <c r="G88" i="12"/>
  <c r="I88" i="12"/>
  <c r="K88" i="12"/>
  <c r="K84" i="12" s="1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3" i="12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U92" i="12" s="1"/>
  <c r="G96" i="12"/>
  <c r="I96" i="12"/>
  <c r="K96" i="12"/>
  <c r="K92" i="12" s="1"/>
  <c r="M96" i="12"/>
  <c r="O96" i="12"/>
  <c r="Q96" i="12"/>
  <c r="U96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Q98" i="12" s="1"/>
  <c r="U99" i="12"/>
  <c r="G100" i="12"/>
  <c r="I100" i="12"/>
  <c r="K100" i="12"/>
  <c r="M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O98" i="12" s="1"/>
  <c r="Q102" i="12"/>
  <c r="U102" i="12"/>
  <c r="G103" i="12"/>
  <c r="M103" i="12" s="1"/>
  <c r="I103" i="12"/>
  <c r="I98" i="12" s="1"/>
  <c r="K103" i="12"/>
  <c r="O103" i="12"/>
  <c r="Q103" i="12"/>
  <c r="U103" i="12"/>
  <c r="G104" i="12"/>
  <c r="I104" i="12"/>
  <c r="K104" i="12"/>
  <c r="M104" i="12"/>
  <c r="O104" i="12"/>
  <c r="Q104" i="12"/>
  <c r="U104" i="12"/>
  <c r="G106" i="12"/>
  <c r="I106" i="12"/>
  <c r="K106" i="12"/>
  <c r="M106" i="12"/>
  <c r="O106" i="12"/>
  <c r="Q106" i="12"/>
  <c r="U106" i="12"/>
  <c r="G107" i="12"/>
  <c r="M107" i="12" s="1"/>
  <c r="I107" i="12"/>
  <c r="K107" i="12"/>
  <c r="K105" i="12" s="1"/>
  <c r="O107" i="12"/>
  <c r="O105" i="12" s="1"/>
  <c r="Q107" i="12"/>
  <c r="U107" i="12"/>
  <c r="G108" i="12"/>
  <c r="I108" i="12"/>
  <c r="K108" i="12"/>
  <c r="M108" i="12"/>
  <c r="O108" i="12"/>
  <c r="Q108" i="12"/>
  <c r="U108" i="12"/>
  <c r="U105" i="12" s="1"/>
  <c r="G109" i="12"/>
  <c r="I109" i="12"/>
  <c r="K109" i="12"/>
  <c r="M109" i="12"/>
  <c r="O109" i="12"/>
  <c r="Q109" i="12"/>
  <c r="U109" i="12"/>
  <c r="G110" i="12"/>
  <c r="G105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I116" i="12"/>
  <c r="K116" i="12"/>
  <c r="M116" i="12"/>
  <c r="O116" i="12"/>
  <c r="Q116" i="12"/>
  <c r="U116" i="12"/>
  <c r="I20" i="1"/>
  <c r="I19" i="1"/>
  <c r="I18" i="1"/>
  <c r="I17" i="1"/>
  <c r="I16" i="1"/>
  <c r="I60" i="1"/>
  <c r="AZ43" i="1"/>
  <c r="G27" i="1"/>
  <c r="G23" i="1"/>
  <c r="F40" i="1"/>
  <c r="G28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M98" i="12"/>
  <c r="M65" i="12"/>
  <c r="M105" i="12"/>
  <c r="G65" i="12"/>
  <c r="U29" i="12"/>
  <c r="I8" i="12"/>
  <c r="O8" i="12"/>
  <c r="G8" i="12"/>
  <c r="M110" i="12"/>
  <c r="G98" i="12"/>
  <c r="M81" i="12"/>
  <c r="M78" i="12"/>
  <c r="M77" i="12"/>
  <c r="M74" i="12"/>
  <c r="K65" i="12"/>
  <c r="Q65" i="12"/>
  <c r="M49" i="12"/>
  <c r="M45" i="12" s="1"/>
  <c r="M33" i="12"/>
  <c r="M29" i="12" s="1"/>
  <c r="Q8" i="12"/>
  <c r="M9" i="12"/>
  <c r="M8" i="12" s="1"/>
  <c r="I65" i="12"/>
  <c r="Q105" i="12"/>
  <c r="I105" i="12"/>
  <c r="K98" i="12"/>
  <c r="I92" i="12"/>
  <c r="O92" i="12"/>
  <c r="G92" i="12"/>
  <c r="I84" i="12"/>
  <c r="O84" i="12"/>
  <c r="G84" i="12"/>
  <c r="U65" i="12"/>
  <c r="I52" i="12"/>
  <c r="O52" i="12"/>
  <c r="G52" i="12"/>
  <c r="I45" i="12"/>
  <c r="I29" i="12"/>
  <c r="U98" i="12"/>
  <c r="Q92" i="12"/>
  <c r="M93" i="12"/>
  <c r="M92" i="12" s="1"/>
  <c r="Q84" i="12"/>
  <c r="M85" i="12"/>
  <c r="M84" i="12" s="1"/>
  <c r="K78" i="12"/>
  <c r="K74" i="12"/>
  <c r="Q52" i="12"/>
  <c r="M53" i="12"/>
  <c r="M52" i="12" s="1"/>
  <c r="K45" i="12"/>
  <c r="Q45" i="12"/>
  <c r="K29" i="12"/>
  <c r="Q29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<sst xmlns="http://schemas.openxmlformats.org/spreadsheetml/2006/main" count="581" uniqueCount="311">
  <si>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</si>
  <si>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</si>
  <si>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</si>
  <si>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</si>
  <si>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</si>
  <si>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</si>
  <si>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</si>
  <si>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</si>
  <si>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</si>
  <si>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</si>
  <si>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</si>
  <si>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</si>
  <si>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</si>
  <si>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</si>
  <si>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</si>
  <si>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</si>
  <si>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</si>
  <si>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</si>
  <si>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</si>
  <si>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</si>
  <si>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</si>
  <si>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</si>
  <si>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</si>
  <si>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</si>
  <si>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</si>
  <si>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</si>
  <si>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</si>
  <si>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</si>
  <si>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</si>
  <si>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</si>
  <si>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</si>
  <si>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</si>
  <si>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</si>
  <si>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</si>
  <si>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</si>
  <si>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</si>
  <si>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</si>
  <si>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</si>
  <si>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</si>
  <si>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</si>
  <si>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</si>
  <si>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</si>
  <si>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</si>
  <si>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</si>
  <si>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</si>
  <si>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Brno, Tř.Gen. Píky, OTS697, kab.VN, rozv.VN</t>
  </si>
  <si>
    <t>Celkem za stavbu</t>
  </si>
  <si>
    <t>CZK</t>
  </si>
  <si>
    <t xml:space="preserve">Popis rozpočtu:  - </t>
  </si>
  <si>
    <t>Všechny položky obsahují cenu materiálu i montáže.</t>
  </si>
  <si>
    <t>Rekapitulace dílů</t>
  </si>
  <si>
    <t>Typ dílu</t>
  </si>
  <si>
    <t>11</t>
  </si>
  <si>
    <t>Zemní práce</t>
  </si>
  <si>
    <t>01</t>
  </si>
  <si>
    <t>Část VN</t>
  </si>
  <si>
    <t>02</t>
  </si>
  <si>
    <t>Ocelová konstrukce VN, NN</t>
  </si>
  <si>
    <t>03</t>
  </si>
  <si>
    <t>Kabel NN</t>
  </si>
  <si>
    <t>04</t>
  </si>
  <si>
    <t>Vnitřní elektronstalace, uzemnění</t>
  </si>
  <si>
    <t>05</t>
  </si>
  <si>
    <t>Venkovní uzemnění</t>
  </si>
  <si>
    <t>06</t>
  </si>
  <si>
    <t>Demontáže</t>
  </si>
  <si>
    <t>07</t>
  </si>
  <si>
    <t>Přepojení stávajících kabelů NN</t>
  </si>
  <si>
    <t>08</t>
  </si>
  <si>
    <t>09</t>
  </si>
  <si>
    <t>Montáž zařízení</t>
  </si>
  <si>
    <t>10</t>
  </si>
  <si>
    <t>Ostatní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</si>
  <si>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</si>
  <si>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</si>
  <si>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</si>
  <si>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</si>
  <si>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</si>
  <si>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</si>
  <si>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</si>
  <si>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</si>
  <si>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</si>
  <si>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</si>
  <si>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</si>
  <si>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</si>
  <si>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</si>
  <si>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</si>
  <si>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</si>
  <si>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</si>
  <si>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</si>
  <si>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</si>
  <si>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</si>
  <si>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</si>
  <si>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</si>
  <si>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</si>
  <si>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</si>
  <si>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</si>
  <si>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</si>
  <si>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</si>
  <si>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</si>
  <si>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</si>
  <si>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</si>
  <si>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11-00</t>
  </si>
  <si>
    <t>Vytýčení kabelové trasy v zastavěném prostoru</t>
  </si>
  <si>
    <t>km</t>
  </si>
  <si>
    <t>POL1_0</t>
  </si>
  <si>
    <t>11-01</t>
  </si>
  <si>
    <t>Výkop kabelové rýhy 60/120 cm hor.4</t>
  </si>
  <si>
    <t>m</t>
  </si>
  <si>
    <t>11-02</t>
  </si>
  <si>
    <t>Zához rýhy 60/120 cm, hornina tř. 4, se zhutněním</t>
  </si>
  <si>
    <t>11-03</t>
  </si>
  <si>
    <t>Zřízení kabelového lože v rýze š. do 65 cm z písku, lože tloušťky 20 cm</t>
  </si>
  <si>
    <t>11-04</t>
  </si>
  <si>
    <t>Osetí povrchu trávou, včetně dodávky osiva</t>
  </si>
  <si>
    <t>m2</t>
  </si>
  <si>
    <t>11-05</t>
  </si>
  <si>
    <t>Jáma pro kabelovou spojku, hornina třídy 4</t>
  </si>
  <si>
    <t>kus</t>
  </si>
  <si>
    <t>11-06</t>
  </si>
  <si>
    <t>Hutnění zeminy po vrstvách 20 cm</t>
  </si>
  <si>
    <t>m3</t>
  </si>
  <si>
    <t>11-07</t>
  </si>
  <si>
    <t>Trubka kabelová chránička KOPOFLEX KF 09160</t>
  </si>
  <si>
    <t>POL3_0</t>
  </si>
  <si>
    <t>11-08</t>
  </si>
  <si>
    <t>Fólie výstražná z PVC, šířka 33 cm</t>
  </si>
  <si>
    <t>11-09</t>
  </si>
  <si>
    <t>Bourání živičných povrchů tl. vrstvy 10 - 15 cm, v ploše do 5 m2</t>
  </si>
  <si>
    <t>11-10</t>
  </si>
  <si>
    <t>Rozbourání betonového základu</t>
  </si>
  <si>
    <t>11-11</t>
  </si>
  <si>
    <t>Řezání spáry v asfaltu nebo betonu</t>
  </si>
  <si>
    <t>11-12</t>
  </si>
  <si>
    <t>Odvoz zeminy, odvoz zeminy včetně naložení</t>
  </si>
  <si>
    <t>11-13</t>
  </si>
  <si>
    <t>Výkop kabelové rýhy 50/120 cm hor.4</t>
  </si>
  <si>
    <t>11-14</t>
  </si>
  <si>
    <t>Zához rýhy 50/120 cm, hornina tř. 4, se zhutněním</t>
  </si>
  <si>
    <t>11-15</t>
  </si>
  <si>
    <t>Podkladová vrstva ze štěrkodrtě tl.8 cm, ze štěrkodrti  tl. 8 cm</t>
  </si>
  <si>
    <t>11-16</t>
  </si>
  <si>
    <t>Podklad z kameniva zpev.cementem KZC 1 tl.12 cm</t>
  </si>
  <si>
    <t>11-17</t>
  </si>
  <si>
    <t>Beton asfaltový ACO 11+, ACO 16+, nad 3 m, tl.5 cm</t>
  </si>
  <si>
    <t>11-18</t>
  </si>
  <si>
    <t>Poplatek za skládku suti - obalované kam. - asfalt</t>
  </si>
  <si>
    <t>t</t>
  </si>
  <si>
    <t>11-19</t>
  </si>
  <si>
    <t>Odvoz suti a vybour. hmot na skládku</t>
  </si>
  <si>
    <t>01-01</t>
  </si>
  <si>
    <t>Kabel 22-AXEKVCEY 1x240</t>
  </si>
  <si>
    <t>01-02</t>
  </si>
  <si>
    <t>Kabelová spojka VN</t>
  </si>
  <si>
    <t>sada</t>
  </si>
  <si>
    <t>01-03</t>
  </si>
  <si>
    <t>Kabelová koncovka, stíněný konektor</t>
  </si>
  <si>
    <t>01-04</t>
  </si>
  <si>
    <t>Příplatek na zatahování kabelů váhy do 4 kg</t>
  </si>
  <si>
    <t>01-05</t>
  </si>
  <si>
    <t>Svazkování kabelu</t>
  </si>
  <si>
    <t>01-06</t>
  </si>
  <si>
    <t>Štítkování kabelu</t>
  </si>
  <si>
    <t>01-07</t>
  </si>
  <si>
    <t>Kabelové oko 16/10, lisovací</t>
  </si>
  <si>
    <t>01-08</t>
  </si>
  <si>
    <t>Kabelové oko 240/12</t>
  </si>
  <si>
    <t>Trubice smršťovací, zelenožlutá 22/6</t>
  </si>
  <si>
    <t>01-09</t>
  </si>
  <si>
    <t>Kabel 22-AXEKVCEY 1x70</t>
  </si>
  <si>
    <t>01-10</t>
  </si>
  <si>
    <t>Kabelová koncovka, vnitřní 70-240</t>
  </si>
  <si>
    <t>01-11</t>
  </si>
  <si>
    <t>Příchytka kabelová KPZ 38/3</t>
  </si>
  <si>
    <t>01-12</t>
  </si>
  <si>
    <t>Kabelové oko 70/20, lisovací</t>
  </si>
  <si>
    <t>01-13</t>
  </si>
  <si>
    <t>Příchytka kabelová KHF 24-38</t>
  </si>
  <si>
    <t>01-14</t>
  </si>
  <si>
    <t>Pojistka VN 20A</t>
  </si>
  <si>
    <t>02-01</t>
  </si>
  <si>
    <t>Nosný rám na zeď L50/50</t>
  </si>
  <si>
    <t>02-02</t>
  </si>
  <si>
    <t>Nosná konstrukce nad trafo U65/5</t>
  </si>
  <si>
    <t>02-03</t>
  </si>
  <si>
    <t>Nosná konstrukce nad trafo L50/50</t>
  </si>
  <si>
    <t>02-04</t>
  </si>
  <si>
    <t>Úprava kolejnic pod trafem</t>
  </si>
  <si>
    <t>hod</t>
  </si>
  <si>
    <t>02-05</t>
  </si>
  <si>
    <t>Nosná konstrukce do kanálu L50/50</t>
  </si>
  <si>
    <t>05-06</t>
  </si>
  <si>
    <t>Nátěr ocelových konstrukcí, vč. dodávky barvy</t>
  </si>
  <si>
    <t>celek</t>
  </si>
  <si>
    <t>03-01</t>
  </si>
  <si>
    <t>Kabel NF GAFOU 1x150, černý</t>
  </si>
  <si>
    <t>03-02</t>
  </si>
  <si>
    <t>Kabel NF GAFOU 1x150, zelený</t>
  </si>
  <si>
    <t>03-03</t>
  </si>
  <si>
    <t>Kabelová příchytka dvouřadová</t>
  </si>
  <si>
    <t>03-04</t>
  </si>
  <si>
    <t>Ukončení vodičů v rozvaděči + zapojení do 150 mm2</t>
  </si>
  <si>
    <t>03-05</t>
  </si>
  <si>
    <t>03-06</t>
  </si>
  <si>
    <t>Kabelové oko 120/12, lisovací</t>
  </si>
  <si>
    <t>03-07</t>
  </si>
  <si>
    <t>Kabel silový s Cu jádrem 750 V CYKY 7 x 4 mm2</t>
  </si>
  <si>
    <t>03-08</t>
  </si>
  <si>
    <t>Kabel silový s Cu jádrem 750 V CYKY 5 x 2,5 mm2</t>
  </si>
  <si>
    <t>03-09</t>
  </si>
  <si>
    <t>Ukončení vodičů v rozvaděči + zapojení do 2,5 mm2</t>
  </si>
  <si>
    <t>03-10</t>
  </si>
  <si>
    <t>Lišta vkládací 40x40</t>
  </si>
  <si>
    <t>03-11</t>
  </si>
  <si>
    <t>CYA 120mm2 zelenožlutý</t>
  </si>
  <si>
    <t>03-12</t>
  </si>
  <si>
    <t>Ukončení vodičů v rozvaděči + zapojení do 120 mm2</t>
  </si>
  <si>
    <t>04-01</t>
  </si>
  <si>
    <t>Svítidlo 5112601, 1x100W</t>
  </si>
  <si>
    <t>04-02</t>
  </si>
  <si>
    <t>Kabel silový s Cu jádrem 750 V CYKY 3 x 1,5 mm2</t>
  </si>
  <si>
    <t>04-03</t>
  </si>
  <si>
    <t>Kabel silový s Cu jádrem 750 V CYKY 2 x 1,5 mm2</t>
  </si>
  <si>
    <t>04-04</t>
  </si>
  <si>
    <t>Vedení uzemňovací na povrchu FeZn do 120 mm2, včetně pásku FeZn 30 x 4 mm</t>
  </si>
  <si>
    <t>04-05</t>
  </si>
  <si>
    <t>Příchytka FeZn pásku na zeď</t>
  </si>
  <si>
    <t>04-06</t>
  </si>
  <si>
    <t>Zkušební svorka</t>
  </si>
  <si>
    <t>04-07</t>
  </si>
  <si>
    <t>Spínač jednopólový IP 44, 3553-01929 B</t>
  </si>
  <si>
    <t>04-08</t>
  </si>
  <si>
    <t>Krabice odbočná</t>
  </si>
  <si>
    <t>05-01</t>
  </si>
  <si>
    <t>Vedení uzemňovací v zemi FeZn do 120 mm2, včetně pásku FeZn 30 x 4 mm</t>
  </si>
  <si>
    <t>05-02</t>
  </si>
  <si>
    <t>Zemnící tyč 2,0m</t>
  </si>
  <si>
    <t>ks</t>
  </si>
  <si>
    <t>05-03</t>
  </si>
  <si>
    <t>Svorka SR3</t>
  </si>
  <si>
    <t>06-01</t>
  </si>
  <si>
    <t>Demontáže NN - odvoz, likvidace, (rozváděče, kabely)</t>
  </si>
  <si>
    <t>06-02</t>
  </si>
  <si>
    <t>Demontáž 2x trafo-odvoz, likvidace</t>
  </si>
  <si>
    <t>06-03</t>
  </si>
  <si>
    <t>Demontáž kobkové rozvodny, VN, kabely VN</t>
  </si>
  <si>
    <t>06-04</t>
  </si>
  <si>
    <t>Demontáž kondenzátorů, alkalické baterie, vč. ekologické likvidace</t>
  </si>
  <si>
    <t>06-05</t>
  </si>
  <si>
    <t>Drobný demontovaný materiál a skříně, (el.měření, elektroinstalace, uzemnění,...)</t>
  </si>
  <si>
    <t>07-01</t>
  </si>
  <si>
    <t>Kabel silový s Al jádrem 1 kV 1-AYKY 3x240+120 mm2</t>
  </si>
  <si>
    <t>07-02</t>
  </si>
  <si>
    <t>Kabelová spojka SVCZ 3</t>
  </si>
  <si>
    <t>07-03</t>
  </si>
  <si>
    <t>Kabel silový s Cu jádrem 1 kV 1-CYKY 3 x 120 + 70</t>
  </si>
  <si>
    <t>07-04</t>
  </si>
  <si>
    <t>Kabelová spojka Cu do 4x120</t>
  </si>
  <si>
    <t>07-05</t>
  </si>
  <si>
    <t>Ukončení vodičů v rozvaděči + zapojení do 70 mm2</t>
  </si>
  <si>
    <t>07-06</t>
  </si>
  <si>
    <t>07-07</t>
  </si>
  <si>
    <t>Ukončení vodičů v rozvaděči + zapojení do 240 mm2</t>
  </si>
  <si>
    <t>08-01</t>
  </si>
  <si>
    <t>Dodávka olejového transformátoru 630kVA</t>
  </si>
  <si>
    <t>08-02</t>
  </si>
  <si>
    <t>Transformátorové svorky</t>
  </si>
  <si>
    <t>08-03</t>
  </si>
  <si>
    <t>Dodávka skříně měření</t>
  </si>
  <si>
    <t>08-04</t>
  </si>
  <si>
    <t>Dodávka rozváděče RH</t>
  </si>
  <si>
    <t>08-05</t>
  </si>
  <si>
    <t>Dodávka rozváděče RC (kompenzace)</t>
  </si>
  <si>
    <t>09-01</t>
  </si>
  <si>
    <t>Transformátor 22/0,4kV</t>
  </si>
  <si>
    <t>09-02</t>
  </si>
  <si>
    <t>Montáž celoplechových rozvodnic do váhy 50 kg</t>
  </si>
  <si>
    <t>09-03</t>
  </si>
  <si>
    <t>Montáž rozvaděče skříň.,1 pole dělených do 200 kg</t>
  </si>
  <si>
    <t>09-04</t>
  </si>
  <si>
    <t>Montáž rozvaděče skříň.,1 pole dělených do 300 kg</t>
  </si>
  <si>
    <t>09-05</t>
  </si>
  <si>
    <t>Dovoz rozváděčů</t>
  </si>
  <si>
    <t>09-06</t>
  </si>
  <si>
    <t>Jeřáb</t>
  </si>
  <si>
    <t>10-01</t>
  </si>
  <si>
    <t>Vyčištění kanálů,drobné elektromontážní práce, odvoz demont.materiálu</t>
  </si>
  <si>
    <t>10-02</t>
  </si>
  <si>
    <t>Manipulace s vedením VN</t>
  </si>
  <si>
    <t>10-03</t>
  </si>
  <si>
    <t>Vystavení výchozí revizní zprávy, celková prohlídka</t>
  </si>
  <si>
    <t>10-04</t>
  </si>
  <si>
    <t>Ochranné pracovní pomůcky, výstražné tebulky</t>
  </si>
  <si>
    <t>10-05</t>
  </si>
  <si>
    <t>Koberec dielektrický</t>
  </si>
  <si>
    <t>10-06</t>
  </si>
  <si>
    <t>Souprava zkratovací</t>
  </si>
  <si>
    <t>10-07</t>
  </si>
  <si>
    <t>Zkouška napětím NN</t>
  </si>
  <si>
    <t>10-08</t>
  </si>
  <si>
    <t>Zkratovací souprava VN</t>
  </si>
  <si>
    <t>10-09</t>
  </si>
  <si>
    <t>ZKouška napětím VN</t>
  </si>
  <si>
    <t>10-10</t>
  </si>
  <si>
    <t>Komplexní zkoušky</t>
  </si>
  <si>
    <t>hod.</t>
  </si>
  <si>
    <t>Kontrola návaznosti na stáv. zařízení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</si>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</sst>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3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SUMIF(F49:F59,A16,I49:I59)+SUMIF(F49:F59,"PSU",I49:I59)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SUMIF(F49:F59,A17,I49:I59)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SUMIF(F49:F59,A18,I49:I59)</f>
        <v>0</v>
      </c>
      <c r="J18" s="94"/>
    </row>
    <row r="19" spans="1:10" ht="23.25" customHeight="1" x14ac:dyDescent="0.2">
      <c r="A19" s="196" t="s">
        <v>73</v>
      </c>
      <c r="B19" s="197" t="s">
        <v>26</v>
      </c>
      <c r="C19" s="58"/>
      <c r="D19" s="59"/>
      <c r="E19" s="84"/>
      <c r="F19" s="85"/>
      <c r="G19" s="84"/>
      <c r="H19" s="85"/>
      <c r="I19" s="84">
        <f>SUMIF(F49:F59,A19,I49:I59)</f>
        <v>0</v>
      </c>
      <c r="J19" s="94"/>
    </row>
    <row r="20" spans="1:10" ht="23.25" customHeight="1" x14ac:dyDescent="0.2">
      <c r="A20" s="196" t="s">
        <v>74</v>
      </c>
      <c r="B20" s="197" t="s">
        <v>27</v>
      </c>
      <c r="C20" s="58"/>
      <c r="D20" s="59"/>
      <c r="E20" s="84"/>
      <c r="F20" s="85"/>
      <c r="G20" s="84"/>
      <c r="H20" s="85"/>
      <c r="I20" s="84">
        <f>SUMIF(F49:F59,A20,I49:I59)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43167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Pol'!AC118</f>
        <v>0</v>
      </c>
      <c r="G39" s="149">
        <f>' Pol'!AD118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46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48</v>
      </c>
    </row>
    <row r="43" spans="1:52" x14ac:dyDescent="0.2">
      <c r="B43" s="163" t="s">
        <v>49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Všechny položky obsahují cenu materiálu i montáže.</v>
      </c>
    </row>
    <row r="46" spans="1:52" ht="15.75" x14ac:dyDescent="0.25">
      <c r="B46" s="164" t="s">
        <v>50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51</v>
      </c>
      <c r="G48" s="175"/>
      <c r="H48" s="175"/>
      <c r="I48" s="176" t="s">
        <v>28</v>
      </c>
      <c r="J48" s="176"/>
    </row>
    <row r="49" spans="1:10" ht="25.5" customHeight="1" x14ac:dyDescent="0.2">
      <c r="A49" s="166"/>
      <c r="B49" s="177" t="s">
        <v>52</v>
      </c>
      <c r="C49" s="178" t="s">
        <v>53</v>
      </c>
      <c r="D49" s="179"/>
      <c r="E49" s="179"/>
      <c r="F49" s="183" t="s">
        <v>23</v>
      </c>
      <c r="G49" s="184"/>
      <c r="H49" s="184"/>
      <c r="I49" s="185">
        <f>' Pol'!G8</f>
        <v>0</v>
      </c>
      <c r="J49" s="185"/>
    </row>
    <row r="50" spans="1:10" ht="25.5" customHeight="1" x14ac:dyDescent="0.2">
      <c r="A50" s="166"/>
      <c r="B50" s="169" t="s">
        <v>54</v>
      </c>
      <c r="C50" s="168" t="s">
        <v>55</v>
      </c>
      <c r="D50" s="170"/>
      <c r="E50" s="170"/>
      <c r="F50" s="186" t="s">
        <v>23</v>
      </c>
      <c r="G50" s="187"/>
      <c r="H50" s="187"/>
      <c r="I50" s="188">
        <f>' Pol'!G29</f>
        <v>0</v>
      </c>
      <c r="J50" s="188"/>
    </row>
    <row r="51" spans="1:10" ht="25.5" customHeight="1" x14ac:dyDescent="0.2">
      <c r="A51" s="166"/>
      <c r="B51" s="169" t="s">
        <v>56</v>
      </c>
      <c r="C51" s="168" t="s">
        <v>57</v>
      </c>
      <c r="D51" s="170"/>
      <c r="E51" s="170"/>
      <c r="F51" s="186" t="s">
        <v>23</v>
      </c>
      <c r="G51" s="187"/>
      <c r="H51" s="187"/>
      <c r="I51" s="188">
        <f>' Pol'!G45</f>
        <v>0</v>
      </c>
      <c r="J51" s="188"/>
    </row>
    <row r="52" spans="1:10" ht="25.5" customHeight="1" x14ac:dyDescent="0.2">
      <c r="A52" s="166"/>
      <c r="B52" s="169" t="s">
        <v>58</v>
      </c>
      <c r="C52" s="168" t="s">
        <v>59</v>
      </c>
      <c r="D52" s="170"/>
      <c r="E52" s="170"/>
      <c r="F52" s="186" t="s">
        <v>23</v>
      </c>
      <c r="G52" s="187"/>
      <c r="H52" s="187"/>
      <c r="I52" s="188">
        <f>' Pol'!G52</f>
        <v>0</v>
      </c>
      <c r="J52" s="188"/>
    </row>
    <row r="53" spans="1:10" ht="25.5" customHeight="1" x14ac:dyDescent="0.2">
      <c r="A53" s="166"/>
      <c r="B53" s="169" t="s">
        <v>60</v>
      </c>
      <c r="C53" s="168" t="s">
        <v>61</v>
      </c>
      <c r="D53" s="170"/>
      <c r="E53" s="170"/>
      <c r="F53" s="186" t="s">
        <v>23</v>
      </c>
      <c r="G53" s="187"/>
      <c r="H53" s="187"/>
      <c r="I53" s="188">
        <f>' Pol'!G65</f>
        <v>0</v>
      </c>
      <c r="J53" s="188"/>
    </row>
    <row r="54" spans="1:10" ht="25.5" customHeight="1" x14ac:dyDescent="0.2">
      <c r="A54" s="166"/>
      <c r="B54" s="169" t="s">
        <v>62</v>
      </c>
      <c r="C54" s="168" t="s">
        <v>63</v>
      </c>
      <c r="D54" s="170"/>
      <c r="E54" s="170"/>
      <c r="F54" s="186" t="s">
        <v>23</v>
      </c>
      <c r="G54" s="187"/>
      <c r="H54" s="187"/>
      <c r="I54" s="188">
        <f>' Pol'!G74</f>
        <v>0</v>
      </c>
      <c r="J54" s="188"/>
    </row>
    <row r="55" spans="1:10" ht="25.5" customHeight="1" x14ac:dyDescent="0.2">
      <c r="A55" s="166"/>
      <c r="B55" s="169" t="s">
        <v>64</v>
      </c>
      <c r="C55" s="168" t="s">
        <v>65</v>
      </c>
      <c r="D55" s="170"/>
      <c r="E55" s="170"/>
      <c r="F55" s="186" t="s">
        <v>23</v>
      </c>
      <c r="G55" s="187"/>
      <c r="H55" s="187"/>
      <c r="I55" s="188">
        <f>' Pol'!G78</f>
        <v>0</v>
      </c>
      <c r="J55" s="188"/>
    </row>
    <row r="56" spans="1:10" ht="25.5" customHeight="1" x14ac:dyDescent="0.2">
      <c r="A56" s="166"/>
      <c r="B56" s="169" t="s">
        <v>66</v>
      </c>
      <c r="C56" s="168" t="s">
        <v>67</v>
      </c>
      <c r="D56" s="170"/>
      <c r="E56" s="170"/>
      <c r="F56" s="186" t="s">
        <v>23</v>
      </c>
      <c r="G56" s="187"/>
      <c r="H56" s="187"/>
      <c r="I56" s="188">
        <f>' Pol'!G84</f>
        <v>0</v>
      </c>
      <c r="J56" s="188"/>
    </row>
    <row r="57" spans="1:10" ht="25.5" customHeight="1" x14ac:dyDescent="0.2">
      <c r="A57" s="166"/>
      <c r="B57" s="169" t="s">
        <v>68</v>
      </c>
      <c r="C57" s="168" t="s">
        <v>29</v>
      </c>
      <c r="D57" s="170"/>
      <c r="E57" s="170"/>
      <c r="F57" s="186" t="s">
        <v>23</v>
      </c>
      <c r="G57" s="187"/>
      <c r="H57" s="187"/>
      <c r="I57" s="188">
        <f>' Pol'!G92</f>
        <v>0</v>
      </c>
      <c r="J57" s="188"/>
    </row>
    <row r="58" spans="1:10" ht="25.5" customHeight="1" x14ac:dyDescent="0.2">
      <c r="A58" s="166"/>
      <c r="B58" s="169" t="s">
        <v>69</v>
      </c>
      <c r="C58" s="168" t="s">
        <v>70</v>
      </c>
      <c r="D58" s="170"/>
      <c r="E58" s="170"/>
      <c r="F58" s="186" t="s">
        <v>23</v>
      </c>
      <c r="G58" s="187"/>
      <c r="H58" s="187"/>
      <c r="I58" s="188">
        <f>' Pol'!G98</f>
        <v>0</v>
      </c>
      <c r="J58" s="188"/>
    </row>
    <row r="59" spans="1:10" ht="25.5" customHeight="1" x14ac:dyDescent="0.2">
      <c r="A59" s="166"/>
      <c r="B59" s="180" t="s">
        <v>71</v>
      </c>
      <c r="C59" s="181" t="s">
        <v>72</v>
      </c>
      <c r="D59" s="182"/>
      <c r="E59" s="182"/>
      <c r="F59" s="189" t="s">
        <v>23</v>
      </c>
      <c r="G59" s="190"/>
      <c r="H59" s="190"/>
      <c r="I59" s="191">
        <f>' Pol'!G105</f>
        <v>0</v>
      </c>
      <c r="J59" s="191"/>
    </row>
    <row r="60" spans="1:10" ht="25.5" customHeight="1" x14ac:dyDescent="0.2">
      <c r="A60" s="167"/>
      <c r="B60" s="173" t="s">
        <v>1</v>
      </c>
      <c r="C60" s="173"/>
      <c r="D60" s="174"/>
      <c r="E60" s="174"/>
      <c r="F60" s="192"/>
      <c r="G60" s="193"/>
      <c r="H60" s="193"/>
      <c r="I60" s="194">
        <f>SUM(I49:I59)</f>
        <v>0</v>
      </c>
      <c r="J60" s="194"/>
    </row>
    <row r="61" spans="1:10" x14ac:dyDescent="0.2">
      <c r="F61" s="195"/>
      <c r="G61" s="131"/>
      <c r="H61" s="195"/>
      <c r="I61" s="131"/>
      <c r="J61" s="131"/>
    </row>
    <row r="62" spans="1:10" x14ac:dyDescent="0.2">
      <c r="F62" s="195"/>
      <c r="G62" s="131"/>
      <c r="H62" s="195"/>
      <c r="I62" s="131"/>
      <c r="J62" s="131"/>
    </row>
    <row r="63" spans="1:10" x14ac:dyDescent="0.2">
      <c r="F63" s="195"/>
      <c r="G63" s="131"/>
      <c r="H63" s="195"/>
      <c r="I63" s="131"/>
      <c r="J63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59:J59"/>
    <mergeCell ref="C59:E59"/>
    <mergeCell ref="I60:J60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8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76</v>
      </c>
    </row>
    <row r="2" spans="1:60" ht="24.95" customHeight="1" x14ac:dyDescent="0.2">
      <c r="A2" s="206" t="s">
        <v>75</v>
      </c>
      <c r="B2" s="200"/>
      <c r="C2" s="201" t="s">
        <v>45</v>
      </c>
      <c r="D2" s="202"/>
      <c r="E2" s="202"/>
      <c r="F2" s="202"/>
      <c r="G2" s="208"/>
      <c r="AE2" t="s">
        <v>77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78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79</v>
      </c>
    </row>
    <row r="5" spans="1:60" hidden="1" x14ac:dyDescent="0.2">
      <c r="A5" s="210" t="s">
        <v>80</v>
      </c>
      <c r="B5" s="211"/>
      <c r="C5" s="212"/>
      <c r="D5" s="213"/>
      <c r="E5" s="214"/>
      <c r="F5" s="214"/>
      <c r="G5" s="215"/>
      <c r="AE5" t="s">
        <v>81</v>
      </c>
    </row>
    <row r="6" spans="1:60" x14ac:dyDescent="0.2">
      <c r="D6" s="198"/>
    </row>
    <row r="7" spans="1:60" ht="38.25" x14ac:dyDescent="0.2">
      <c r="A7" s="220" t="s">
        <v>82</v>
      </c>
      <c r="B7" s="221" t="s">
        <v>83</v>
      </c>
      <c r="C7" s="221" t="s">
        <v>84</v>
      </c>
      <c r="D7" s="235" t="s">
        <v>85</v>
      </c>
      <c r="E7" s="220" t="s">
        <v>86</v>
      </c>
      <c r="F7" s="216" t="s">
        <v>87</v>
      </c>
      <c r="G7" s="236" t="s">
        <v>28</v>
      </c>
      <c r="H7" s="237" t="s">
        <v>29</v>
      </c>
      <c r="I7" s="237" t="s">
        <v>88</v>
      </c>
      <c r="J7" s="237" t="s">
        <v>30</v>
      </c>
      <c r="K7" s="237" t="s">
        <v>89</v>
      </c>
      <c r="L7" s="237" t="s">
        <v>90</v>
      </c>
      <c r="M7" s="237" t="s">
        <v>91</v>
      </c>
      <c r="N7" s="237" t="s">
        <v>92</v>
      </c>
      <c r="O7" s="237" t="s">
        <v>93</v>
      </c>
      <c r="P7" s="237" t="s">
        <v>94</v>
      </c>
      <c r="Q7" s="237" t="s">
        <v>95</v>
      </c>
      <c r="R7" s="237" t="s">
        <v>96</v>
      </c>
      <c r="S7" s="237" t="s">
        <v>97</v>
      </c>
      <c r="T7" s="237" t="s">
        <v>98</v>
      </c>
      <c r="U7" s="222" t="s">
        <v>99</v>
      </c>
    </row>
    <row r="8" spans="1:60" x14ac:dyDescent="0.2">
      <c r="A8" s="238" t="s">
        <v>100</v>
      </c>
      <c r="B8" s="239" t="s">
        <v>52</v>
      </c>
      <c r="C8" s="240" t="s">
        <v>53</v>
      </c>
      <c r="D8" s="241"/>
      <c r="E8" s="242"/>
      <c r="F8" s="229"/>
      <c r="G8" s="229">
        <f>SUMIF(AE9:AE28,"&lt;&gt;NOR",G9:G28)</f>
        <v>0</v>
      </c>
      <c r="H8" s="229"/>
      <c r="I8" s="229">
        <f>SUM(I9:I28)</f>
        <v>0</v>
      </c>
      <c r="J8" s="229"/>
      <c r="K8" s="229">
        <f>SUM(K9:K28)</f>
        <v>0</v>
      </c>
      <c r="L8" s="229"/>
      <c r="M8" s="229">
        <f>SUM(M9:M28)</f>
        <v>0</v>
      </c>
      <c r="N8" s="229"/>
      <c r="O8" s="229">
        <f>SUM(O9:O28)</f>
        <v>4.3400000000000007</v>
      </c>
      <c r="P8" s="229"/>
      <c r="Q8" s="229">
        <f>SUM(Q9:Q28)</f>
        <v>0</v>
      </c>
      <c r="R8" s="229"/>
      <c r="S8" s="229"/>
      <c r="T8" s="243"/>
      <c r="U8" s="229">
        <f>SUM(U9:U28)</f>
        <v>24.160000000000004</v>
      </c>
      <c r="AE8" t="s">
        <v>101</v>
      </c>
    </row>
    <row r="9" spans="1:60" outlineLevel="1" x14ac:dyDescent="0.2">
      <c r="A9" s="218">
        <v>1</v>
      </c>
      <c r="B9" s="223" t="s">
        <v>102</v>
      </c>
      <c r="C9" s="266" t="s">
        <v>103</v>
      </c>
      <c r="D9" s="225" t="s">
        <v>104</v>
      </c>
      <c r="E9" s="227">
        <v>7.0000000000000001E-3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15</v>
      </c>
      <c r="M9" s="231">
        <f>G9*(1+L9/100)</f>
        <v>0</v>
      </c>
      <c r="N9" s="231">
        <v>3.4209999999999997E-2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/>
      <c r="T9" s="232">
        <v>4.0999999999999996</v>
      </c>
      <c r="U9" s="231">
        <f>ROUND(E9*T9,2)</f>
        <v>0.03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105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>
        <v>2</v>
      </c>
      <c r="B10" s="223" t="s">
        <v>106</v>
      </c>
      <c r="C10" s="266" t="s">
        <v>107</v>
      </c>
      <c r="D10" s="225" t="s">
        <v>108</v>
      </c>
      <c r="E10" s="227">
        <v>2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15</v>
      </c>
      <c r="M10" s="231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/>
      <c r="T10" s="232">
        <v>0.37752000000000002</v>
      </c>
      <c r="U10" s="231">
        <f>ROUND(E10*T10,2)</f>
        <v>0.76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105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>
        <v>3</v>
      </c>
      <c r="B11" s="223" t="s">
        <v>109</v>
      </c>
      <c r="C11" s="266" t="s">
        <v>110</v>
      </c>
      <c r="D11" s="225" t="s">
        <v>108</v>
      </c>
      <c r="E11" s="227">
        <v>2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15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0.64680000000000004</v>
      </c>
      <c r="U11" s="231">
        <f>ROUND(E11*T11,2)</f>
        <v>1.29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105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22.5" outlineLevel="1" x14ac:dyDescent="0.2">
      <c r="A12" s="218">
        <v>4</v>
      </c>
      <c r="B12" s="223" t="s">
        <v>111</v>
      </c>
      <c r="C12" s="266" t="s">
        <v>112</v>
      </c>
      <c r="D12" s="225" t="s">
        <v>108</v>
      </c>
      <c r="E12" s="227">
        <v>7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15</v>
      </c>
      <c r="M12" s="231">
        <f>G12*(1+L12/100)</f>
        <v>0</v>
      </c>
      <c r="N12" s="231">
        <v>0.26485999999999998</v>
      </c>
      <c r="O12" s="231">
        <f>ROUND(E12*N12,2)</f>
        <v>1.85</v>
      </c>
      <c r="P12" s="231">
        <v>0</v>
      </c>
      <c r="Q12" s="231">
        <f>ROUND(E12*P12,2)</f>
        <v>0</v>
      </c>
      <c r="R12" s="231"/>
      <c r="S12" s="231"/>
      <c r="T12" s="232">
        <v>0.111</v>
      </c>
      <c r="U12" s="231">
        <f>ROUND(E12*T12,2)</f>
        <v>0.78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105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>
        <v>5</v>
      </c>
      <c r="B13" s="223" t="s">
        <v>113</v>
      </c>
      <c r="C13" s="266" t="s">
        <v>114</v>
      </c>
      <c r="D13" s="225" t="s">
        <v>115</v>
      </c>
      <c r="E13" s="227">
        <v>1.2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15</v>
      </c>
      <c r="M13" s="231">
        <f>G13*(1+L13/100)</f>
        <v>0</v>
      </c>
      <c r="N13" s="231">
        <v>2.0000000000000002E-5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/>
      <c r="T13" s="232">
        <v>0.05</v>
      </c>
      <c r="U13" s="231">
        <f>ROUND(E13*T13,2)</f>
        <v>0.06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105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>
        <v>6</v>
      </c>
      <c r="B14" s="223" t="s">
        <v>116</v>
      </c>
      <c r="C14" s="266" t="s">
        <v>117</v>
      </c>
      <c r="D14" s="225" t="s">
        <v>118</v>
      </c>
      <c r="E14" s="227">
        <v>1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15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/>
      <c r="T14" s="232">
        <v>4.6760000000000002</v>
      </c>
      <c r="U14" s="231">
        <f>ROUND(E14*T14,2)</f>
        <v>4.68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105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>
        <v>7</v>
      </c>
      <c r="B15" s="223" t="s">
        <v>119</v>
      </c>
      <c r="C15" s="266" t="s">
        <v>120</v>
      </c>
      <c r="D15" s="225" t="s">
        <v>121</v>
      </c>
      <c r="E15" s="227">
        <v>1.95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15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/>
      <c r="T15" s="232">
        <v>0.185</v>
      </c>
      <c r="U15" s="231">
        <f>ROUND(E15*T15,2)</f>
        <v>0.36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105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>
        <v>8</v>
      </c>
      <c r="B16" s="223" t="s">
        <v>122</v>
      </c>
      <c r="C16" s="266" t="s">
        <v>123</v>
      </c>
      <c r="D16" s="225" t="s">
        <v>108</v>
      </c>
      <c r="E16" s="227">
        <v>7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15</v>
      </c>
      <c r="M16" s="231">
        <f>G16*(1+L16/100)</f>
        <v>0</v>
      </c>
      <c r="N16" s="231">
        <v>9.2000000000000003E-4</v>
      </c>
      <c r="O16" s="231">
        <f>ROUND(E16*N16,2)</f>
        <v>0.01</v>
      </c>
      <c r="P16" s="231">
        <v>0</v>
      </c>
      <c r="Q16" s="231">
        <f>ROUND(E16*P16,2)</f>
        <v>0</v>
      </c>
      <c r="R16" s="231"/>
      <c r="S16" s="231"/>
      <c r="T16" s="232">
        <v>0</v>
      </c>
      <c r="U16" s="231">
        <f>ROUND(E16*T16,2)</f>
        <v>0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124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>
        <v>9</v>
      </c>
      <c r="B17" s="223" t="s">
        <v>125</v>
      </c>
      <c r="C17" s="266" t="s">
        <v>126</v>
      </c>
      <c r="D17" s="225" t="s">
        <v>108</v>
      </c>
      <c r="E17" s="227">
        <v>7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15</v>
      </c>
      <c r="M17" s="231">
        <f>G17*(1+L17/100)</f>
        <v>0</v>
      </c>
      <c r="N17" s="231">
        <v>6.0000000000000002E-5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/>
      <c r="T17" s="232">
        <v>2.5999999999999999E-2</v>
      </c>
      <c r="U17" s="231">
        <f>ROUND(E17*T17,2)</f>
        <v>0.18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105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2.5" outlineLevel="1" x14ac:dyDescent="0.2">
      <c r="A18" s="218">
        <v>10</v>
      </c>
      <c r="B18" s="223" t="s">
        <v>127</v>
      </c>
      <c r="C18" s="266" t="s">
        <v>128</v>
      </c>
      <c r="D18" s="225" t="s">
        <v>115</v>
      </c>
      <c r="E18" s="227">
        <v>5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15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/>
      <c r="T18" s="232">
        <v>0.69499999999999995</v>
      </c>
      <c r="U18" s="231">
        <f>ROUND(E18*T18,2)</f>
        <v>3.48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105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>
        <v>11</v>
      </c>
      <c r="B19" s="223" t="s">
        <v>129</v>
      </c>
      <c r="C19" s="266" t="s">
        <v>130</v>
      </c>
      <c r="D19" s="225" t="s">
        <v>121</v>
      </c>
      <c r="E19" s="227">
        <v>0.6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15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/>
      <c r="T19" s="232">
        <v>9.6</v>
      </c>
      <c r="U19" s="231">
        <f>ROUND(E19*T19,2)</f>
        <v>5.76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105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>
        <v>12</v>
      </c>
      <c r="B20" s="223" t="s">
        <v>131</v>
      </c>
      <c r="C20" s="266" t="s">
        <v>132</v>
      </c>
      <c r="D20" s="225" t="s">
        <v>108</v>
      </c>
      <c r="E20" s="227">
        <v>10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15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/>
      <c r="T20" s="232">
        <v>0.14499999999999999</v>
      </c>
      <c r="U20" s="231">
        <f>ROUND(E20*T20,2)</f>
        <v>1.45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105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>
        <v>13</v>
      </c>
      <c r="B21" s="223" t="s">
        <v>133</v>
      </c>
      <c r="C21" s="266" t="s">
        <v>134</v>
      </c>
      <c r="D21" s="225" t="s">
        <v>121</v>
      </c>
      <c r="E21" s="227">
        <v>0.74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15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/>
      <c r="T21" s="232">
        <v>0.253</v>
      </c>
      <c r="U21" s="231">
        <f>ROUND(E21*T21,2)</f>
        <v>0.19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105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>
        <v>14</v>
      </c>
      <c r="B22" s="223" t="s">
        <v>135</v>
      </c>
      <c r="C22" s="266" t="s">
        <v>136</v>
      </c>
      <c r="D22" s="225" t="s">
        <v>108</v>
      </c>
      <c r="E22" s="227">
        <v>5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15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/>
      <c r="T22" s="232">
        <v>0.29039999999999999</v>
      </c>
      <c r="U22" s="231">
        <f>ROUND(E22*T22,2)</f>
        <v>1.45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105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>
        <v>15</v>
      </c>
      <c r="B23" s="223" t="s">
        <v>137</v>
      </c>
      <c r="C23" s="266" t="s">
        <v>138</v>
      </c>
      <c r="D23" s="225" t="s">
        <v>108</v>
      </c>
      <c r="E23" s="227">
        <v>5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15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/>
      <c r="T23" s="232">
        <v>0.503</v>
      </c>
      <c r="U23" s="231">
        <f>ROUND(E23*T23,2)</f>
        <v>2.52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105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18">
        <v>16</v>
      </c>
      <c r="B24" s="223" t="s">
        <v>139</v>
      </c>
      <c r="C24" s="266" t="s">
        <v>140</v>
      </c>
      <c r="D24" s="225" t="s">
        <v>115</v>
      </c>
      <c r="E24" s="227">
        <v>5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15</v>
      </c>
      <c r="M24" s="231">
        <f>G24*(1+L24/100)</f>
        <v>0</v>
      </c>
      <c r="N24" s="231">
        <v>0.15128</v>
      </c>
      <c r="O24" s="231">
        <f>ROUND(E24*N24,2)</f>
        <v>0.76</v>
      </c>
      <c r="P24" s="231">
        <v>0</v>
      </c>
      <c r="Q24" s="231">
        <f>ROUND(E24*P24,2)</f>
        <v>0</v>
      </c>
      <c r="R24" s="231"/>
      <c r="S24" s="231"/>
      <c r="T24" s="232">
        <v>4.4999999999999998E-2</v>
      </c>
      <c r="U24" s="231">
        <f>ROUND(E24*T24,2)</f>
        <v>0.23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105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17</v>
      </c>
      <c r="B25" s="223" t="s">
        <v>141</v>
      </c>
      <c r="C25" s="266" t="s">
        <v>142</v>
      </c>
      <c r="D25" s="225" t="s">
        <v>115</v>
      </c>
      <c r="E25" s="227">
        <v>3.5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15</v>
      </c>
      <c r="M25" s="231">
        <f>G25*(1+L25/100)</f>
        <v>0</v>
      </c>
      <c r="N25" s="231">
        <v>0.30651</v>
      </c>
      <c r="O25" s="231">
        <f>ROUND(E25*N25,2)</f>
        <v>1.07</v>
      </c>
      <c r="P25" s="231">
        <v>0</v>
      </c>
      <c r="Q25" s="231">
        <f>ROUND(E25*P25,2)</f>
        <v>0</v>
      </c>
      <c r="R25" s="231"/>
      <c r="S25" s="231"/>
      <c r="T25" s="232">
        <v>2.5000000000000001E-2</v>
      </c>
      <c r="U25" s="231">
        <f>ROUND(E25*T25,2)</f>
        <v>0.09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105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>
        <v>18</v>
      </c>
      <c r="B26" s="223" t="s">
        <v>143</v>
      </c>
      <c r="C26" s="266" t="s">
        <v>144</v>
      </c>
      <c r="D26" s="225" t="s">
        <v>115</v>
      </c>
      <c r="E26" s="227">
        <v>5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15</v>
      </c>
      <c r="M26" s="231">
        <f>G26*(1+L26/100)</f>
        <v>0</v>
      </c>
      <c r="N26" s="231">
        <v>0.12966</v>
      </c>
      <c r="O26" s="231">
        <f>ROUND(E26*N26,2)</f>
        <v>0.65</v>
      </c>
      <c r="P26" s="231">
        <v>0</v>
      </c>
      <c r="Q26" s="231">
        <f>ROUND(E26*P26,2)</f>
        <v>0</v>
      </c>
      <c r="R26" s="231"/>
      <c r="S26" s="231"/>
      <c r="T26" s="232">
        <v>0.02</v>
      </c>
      <c r="U26" s="231">
        <f>ROUND(E26*T26,2)</f>
        <v>0.1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105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>
        <v>19</v>
      </c>
      <c r="B27" s="223" t="s">
        <v>145</v>
      </c>
      <c r="C27" s="266" t="s">
        <v>146</v>
      </c>
      <c r="D27" s="225" t="s">
        <v>147</v>
      </c>
      <c r="E27" s="227">
        <v>1.53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15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/>
      <c r="T27" s="232">
        <v>0</v>
      </c>
      <c r="U27" s="231">
        <f>ROUND(E27*T27,2)</f>
        <v>0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105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>
        <v>20</v>
      </c>
      <c r="B28" s="223" t="s">
        <v>148</v>
      </c>
      <c r="C28" s="266" t="s">
        <v>149</v>
      </c>
      <c r="D28" s="225" t="s">
        <v>147</v>
      </c>
      <c r="E28" s="227">
        <v>1.53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15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/>
      <c r="T28" s="232">
        <v>0.49</v>
      </c>
      <c r="U28" s="231">
        <f>ROUND(E28*T28,2)</f>
        <v>0.75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105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x14ac:dyDescent="0.2">
      <c r="A29" s="219" t="s">
        <v>100</v>
      </c>
      <c r="B29" s="224" t="s">
        <v>54</v>
      </c>
      <c r="C29" s="267" t="s">
        <v>55</v>
      </c>
      <c r="D29" s="226"/>
      <c r="E29" s="228"/>
      <c r="F29" s="233"/>
      <c r="G29" s="233">
        <f>SUMIF(AE30:AE44,"&lt;&gt;NOR",G30:G44)</f>
        <v>0</v>
      </c>
      <c r="H29" s="233"/>
      <c r="I29" s="233">
        <f>SUM(I30:I44)</f>
        <v>0</v>
      </c>
      <c r="J29" s="233"/>
      <c r="K29" s="233">
        <f>SUM(K30:K44)</f>
        <v>0</v>
      </c>
      <c r="L29" s="233"/>
      <c r="M29" s="233">
        <f>SUM(M30:M44)</f>
        <v>0</v>
      </c>
      <c r="N29" s="233"/>
      <c r="O29" s="233">
        <f>SUM(O30:O44)</f>
        <v>0</v>
      </c>
      <c r="P29" s="233"/>
      <c r="Q29" s="233">
        <f>SUM(Q30:Q44)</f>
        <v>0</v>
      </c>
      <c r="R29" s="233"/>
      <c r="S29" s="233"/>
      <c r="T29" s="234"/>
      <c r="U29" s="233">
        <f>SUM(U30:U44)</f>
        <v>2.06</v>
      </c>
      <c r="AE29" t="s">
        <v>101</v>
      </c>
    </row>
    <row r="30" spans="1:60" outlineLevel="1" x14ac:dyDescent="0.2">
      <c r="A30" s="218">
        <v>21</v>
      </c>
      <c r="B30" s="223" t="s">
        <v>150</v>
      </c>
      <c r="C30" s="266" t="s">
        <v>151</v>
      </c>
      <c r="D30" s="225" t="s">
        <v>108</v>
      </c>
      <c r="E30" s="227">
        <v>55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15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/>
      <c r="T30" s="232">
        <v>0</v>
      </c>
      <c r="U30" s="231">
        <f>ROUND(E30*T30,2)</f>
        <v>0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124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>
        <v>22</v>
      </c>
      <c r="B31" s="223" t="s">
        <v>152</v>
      </c>
      <c r="C31" s="266" t="s">
        <v>153</v>
      </c>
      <c r="D31" s="225" t="s">
        <v>154</v>
      </c>
      <c r="E31" s="227">
        <v>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15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/>
      <c r="T31" s="232">
        <v>0</v>
      </c>
      <c r="U31" s="231">
        <f>ROUND(E31*T31,2)</f>
        <v>0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124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>
        <v>23</v>
      </c>
      <c r="B32" s="223" t="s">
        <v>155</v>
      </c>
      <c r="C32" s="266" t="s">
        <v>156</v>
      </c>
      <c r="D32" s="225" t="s">
        <v>154</v>
      </c>
      <c r="E32" s="227">
        <v>1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15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/>
      <c r="T32" s="232">
        <v>0</v>
      </c>
      <c r="U32" s="231">
        <f>ROUND(E32*T32,2)</f>
        <v>0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124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>
        <v>24</v>
      </c>
      <c r="B33" s="223" t="s">
        <v>157</v>
      </c>
      <c r="C33" s="266" t="s">
        <v>158</v>
      </c>
      <c r="D33" s="225" t="s">
        <v>108</v>
      </c>
      <c r="E33" s="227">
        <v>15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15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/>
      <c r="T33" s="232">
        <v>0.13700000000000001</v>
      </c>
      <c r="U33" s="231">
        <f>ROUND(E33*T33,2)</f>
        <v>2.06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124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>
        <v>25</v>
      </c>
      <c r="B34" s="223" t="s">
        <v>159</v>
      </c>
      <c r="C34" s="266" t="s">
        <v>160</v>
      </c>
      <c r="D34" s="225" t="s">
        <v>118</v>
      </c>
      <c r="E34" s="227">
        <v>8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15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/>
      <c r="T34" s="232">
        <v>0</v>
      </c>
      <c r="U34" s="231">
        <f>ROUND(E34*T34,2)</f>
        <v>0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124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>
        <v>26</v>
      </c>
      <c r="B35" s="223" t="s">
        <v>161</v>
      </c>
      <c r="C35" s="266" t="s">
        <v>162</v>
      </c>
      <c r="D35" s="225" t="s">
        <v>118</v>
      </c>
      <c r="E35" s="227">
        <v>8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15</v>
      </c>
      <c r="M35" s="231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/>
      <c r="T35" s="232">
        <v>0</v>
      </c>
      <c r="U35" s="231">
        <f>ROUND(E35*T35,2)</f>
        <v>0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124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>
        <v>27</v>
      </c>
      <c r="B36" s="223" t="s">
        <v>163</v>
      </c>
      <c r="C36" s="266" t="s">
        <v>164</v>
      </c>
      <c r="D36" s="225" t="s">
        <v>118</v>
      </c>
      <c r="E36" s="227">
        <v>9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15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/>
      <c r="T36" s="232">
        <v>0</v>
      </c>
      <c r="U36" s="231">
        <f>ROUND(E36*T36,2)</f>
        <v>0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124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>
        <v>28</v>
      </c>
      <c r="B37" s="223" t="s">
        <v>165</v>
      </c>
      <c r="C37" s="266" t="s">
        <v>166</v>
      </c>
      <c r="D37" s="225" t="s">
        <v>118</v>
      </c>
      <c r="E37" s="227">
        <v>3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15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/>
      <c r="T37" s="232">
        <v>0</v>
      </c>
      <c r="U37" s="231">
        <f>ROUND(E37*T37,2)</f>
        <v>0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124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>
        <v>29</v>
      </c>
      <c r="B38" s="223" t="s">
        <v>165</v>
      </c>
      <c r="C38" s="266" t="s">
        <v>167</v>
      </c>
      <c r="D38" s="225" t="s">
        <v>108</v>
      </c>
      <c r="E38" s="227">
        <v>6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15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/>
      <c r="T38" s="232">
        <v>0</v>
      </c>
      <c r="U38" s="231">
        <f>ROUND(E38*T38,2)</f>
        <v>0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124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>
        <v>30</v>
      </c>
      <c r="B39" s="223" t="s">
        <v>168</v>
      </c>
      <c r="C39" s="266" t="s">
        <v>169</v>
      </c>
      <c r="D39" s="225" t="s">
        <v>108</v>
      </c>
      <c r="E39" s="227">
        <v>39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15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/>
      <c r="T39" s="232">
        <v>0</v>
      </c>
      <c r="U39" s="231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124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>
        <v>31</v>
      </c>
      <c r="B40" s="223" t="s">
        <v>170</v>
      </c>
      <c r="C40" s="266" t="s">
        <v>171</v>
      </c>
      <c r="D40" s="225" t="s">
        <v>154</v>
      </c>
      <c r="E40" s="227">
        <v>2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15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/>
      <c r="T40" s="232">
        <v>0</v>
      </c>
      <c r="U40" s="231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124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>
        <v>32</v>
      </c>
      <c r="B41" s="223" t="s">
        <v>172</v>
      </c>
      <c r="C41" s="266" t="s">
        <v>173</v>
      </c>
      <c r="D41" s="225" t="s">
        <v>118</v>
      </c>
      <c r="E41" s="227">
        <v>18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15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0</v>
      </c>
      <c r="U41" s="231">
        <f>ROUND(E41*T41,2)</f>
        <v>0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124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>
        <v>33</v>
      </c>
      <c r="B42" s="223" t="s">
        <v>174</v>
      </c>
      <c r="C42" s="266" t="s">
        <v>175</v>
      </c>
      <c r="D42" s="225" t="s">
        <v>118</v>
      </c>
      <c r="E42" s="227">
        <v>6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15</v>
      </c>
      <c r="M42" s="231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/>
      <c r="T42" s="232">
        <v>0</v>
      </c>
      <c r="U42" s="231">
        <f>ROUND(E42*T42,2)</f>
        <v>0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124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>
        <v>34</v>
      </c>
      <c r="B43" s="223" t="s">
        <v>176</v>
      </c>
      <c r="C43" s="266" t="s">
        <v>177</v>
      </c>
      <c r="D43" s="225" t="s">
        <v>118</v>
      </c>
      <c r="E43" s="227">
        <v>6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15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0</v>
      </c>
      <c r="U43" s="231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124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>
        <v>35</v>
      </c>
      <c r="B44" s="223" t="s">
        <v>178</v>
      </c>
      <c r="C44" s="266" t="s">
        <v>179</v>
      </c>
      <c r="D44" s="225" t="s">
        <v>118</v>
      </c>
      <c r="E44" s="227">
        <v>3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15</v>
      </c>
      <c r="M44" s="231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/>
      <c r="T44" s="232">
        <v>0</v>
      </c>
      <c r="U44" s="231">
        <f>ROUND(E44*T44,2)</f>
        <v>0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124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x14ac:dyDescent="0.2">
      <c r="A45" s="219" t="s">
        <v>100</v>
      </c>
      <c r="B45" s="224" t="s">
        <v>56</v>
      </c>
      <c r="C45" s="267" t="s">
        <v>57</v>
      </c>
      <c r="D45" s="226"/>
      <c r="E45" s="228"/>
      <c r="F45" s="233"/>
      <c r="G45" s="233">
        <f>SUMIF(AE46:AE51,"&lt;&gt;NOR",G46:G51)</f>
        <v>0</v>
      </c>
      <c r="H45" s="233"/>
      <c r="I45" s="233">
        <f>SUM(I46:I51)</f>
        <v>0</v>
      </c>
      <c r="J45" s="233"/>
      <c r="K45" s="233">
        <f>SUM(K46:K51)</f>
        <v>0</v>
      </c>
      <c r="L45" s="233"/>
      <c r="M45" s="233">
        <f>SUM(M46:M51)</f>
        <v>0</v>
      </c>
      <c r="N45" s="233"/>
      <c r="O45" s="233">
        <f>SUM(O46:O51)</f>
        <v>0</v>
      </c>
      <c r="P45" s="233"/>
      <c r="Q45" s="233">
        <f>SUM(Q46:Q51)</f>
        <v>0</v>
      </c>
      <c r="R45" s="233"/>
      <c r="S45" s="233"/>
      <c r="T45" s="234"/>
      <c r="U45" s="233">
        <f>SUM(U46:U51)</f>
        <v>0.24</v>
      </c>
      <c r="AE45" t="s">
        <v>101</v>
      </c>
    </row>
    <row r="46" spans="1:60" outlineLevel="1" x14ac:dyDescent="0.2">
      <c r="A46" s="218">
        <v>36</v>
      </c>
      <c r="B46" s="223" t="s">
        <v>180</v>
      </c>
      <c r="C46" s="266" t="s">
        <v>181</v>
      </c>
      <c r="D46" s="225" t="s">
        <v>108</v>
      </c>
      <c r="E46" s="227">
        <v>20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15</v>
      </c>
      <c r="M46" s="231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/>
      <c r="T46" s="232">
        <v>0</v>
      </c>
      <c r="U46" s="231">
        <f>ROUND(E46*T46,2)</f>
        <v>0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105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>
        <v>37</v>
      </c>
      <c r="B47" s="223" t="s">
        <v>182</v>
      </c>
      <c r="C47" s="266" t="s">
        <v>183</v>
      </c>
      <c r="D47" s="225" t="s">
        <v>108</v>
      </c>
      <c r="E47" s="227">
        <v>16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15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/>
      <c r="T47" s="232">
        <v>0</v>
      </c>
      <c r="U47" s="231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105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>
        <v>38</v>
      </c>
      <c r="B48" s="223" t="s">
        <v>184</v>
      </c>
      <c r="C48" s="266" t="s">
        <v>185</v>
      </c>
      <c r="D48" s="225" t="s">
        <v>108</v>
      </c>
      <c r="E48" s="227">
        <v>10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15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/>
      <c r="T48" s="232">
        <v>0</v>
      </c>
      <c r="U48" s="231">
        <f>ROUND(E48*T48,2)</f>
        <v>0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105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>
        <v>39</v>
      </c>
      <c r="B49" s="223" t="s">
        <v>186</v>
      </c>
      <c r="C49" s="266" t="s">
        <v>187</v>
      </c>
      <c r="D49" s="225" t="s">
        <v>188</v>
      </c>
      <c r="E49" s="227">
        <v>10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15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/>
      <c r="T49" s="232">
        <v>0</v>
      </c>
      <c r="U49" s="231">
        <f>ROUND(E49*T49,2)</f>
        <v>0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105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>
        <v>40</v>
      </c>
      <c r="B50" s="223" t="s">
        <v>189</v>
      </c>
      <c r="C50" s="266" t="s">
        <v>190</v>
      </c>
      <c r="D50" s="225" t="s">
        <v>108</v>
      </c>
      <c r="E50" s="227">
        <v>10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15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/>
      <c r="T50" s="232">
        <v>0</v>
      </c>
      <c r="U50" s="231">
        <f>ROUND(E50*T50,2)</f>
        <v>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105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18">
        <v>41</v>
      </c>
      <c r="B51" s="223" t="s">
        <v>191</v>
      </c>
      <c r="C51" s="266" t="s">
        <v>192</v>
      </c>
      <c r="D51" s="225" t="s">
        <v>193</v>
      </c>
      <c r="E51" s="227">
        <v>1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15</v>
      </c>
      <c r="M51" s="231">
        <f>G51*(1+L51/100)</f>
        <v>0</v>
      </c>
      <c r="N51" s="231">
        <v>8.4000000000000003E-4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/>
      <c r="T51" s="232">
        <v>0.23699999999999999</v>
      </c>
      <c r="U51" s="231">
        <f>ROUND(E51*T51,2)</f>
        <v>0.24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105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x14ac:dyDescent="0.2">
      <c r="A52" s="219" t="s">
        <v>100</v>
      </c>
      <c r="B52" s="224" t="s">
        <v>58</v>
      </c>
      <c r="C52" s="267" t="s">
        <v>59</v>
      </c>
      <c r="D52" s="226"/>
      <c r="E52" s="228"/>
      <c r="F52" s="233"/>
      <c r="G52" s="233">
        <f>SUMIF(AE53:AE64,"&lt;&gt;NOR",G53:G64)</f>
        <v>0</v>
      </c>
      <c r="H52" s="233"/>
      <c r="I52" s="233">
        <f>SUM(I53:I64)</f>
        <v>0</v>
      </c>
      <c r="J52" s="233"/>
      <c r="K52" s="233">
        <f>SUM(K53:K64)</f>
        <v>0</v>
      </c>
      <c r="L52" s="233"/>
      <c r="M52" s="233">
        <f>SUM(M53:M64)</f>
        <v>0</v>
      </c>
      <c r="N52" s="233"/>
      <c r="O52" s="233">
        <f>SUM(O53:O64)</f>
        <v>9.9999999999999992E-2</v>
      </c>
      <c r="P52" s="233"/>
      <c r="Q52" s="233">
        <f>SUM(Q53:Q64)</f>
        <v>0</v>
      </c>
      <c r="R52" s="233"/>
      <c r="S52" s="233"/>
      <c r="T52" s="234"/>
      <c r="U52" s="233">
        <f>SUM(U53:U64)</f>
        <v>8.120000000000001</v>
      </c>
      <c r="AE52" t="s">
        <v>101</v>
      </c>
    </row>
    <row r="53" spans="1:60" outlineLevel="1" x14ac:dyDescent="0.2">
      <c r="A53" s="218">
        <v>42</v>
      </c>
      <c r="B53" s="223" t="s">
        <v>194</v>
      </c>
      <c r="C53" s="266" t="s">
        <v>195</v>
      </c>
      <c r="D53" s="225" t="s">
        <v>108</v>
      </c>
      <c r="E53" s="227">
        <v>95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15</v>
      </c>
      <c r="M53" s="231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/>
      <c r="T53" s="232">
        <v>0</v>
      </c>
      <c r="U53" s="231">
        <f>ROUND(E53*T53,2)</f>
        <v>0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105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>
        <v>43</v>
      </c>
      <c r="B54" s="223" t="s">
        <v>196</v>
      </c>
      <c r="C54" s="266" t="s">
        <v>197</v>
      </c>
      <c r="D54" s="225" t="s">
        <v>108</v>
      </c>
      <c r="E54" s="227">
        <v>32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15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/>
      <c r="T54" s="232">
        <v>0</v>
      </c>
      <c r="U54" s="231">
        <f>ROUND(E54*T54,2)</f>
        <v>0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105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>
        <v>44</v>
      </c>
      <c r="B55" s="223" t="s">
        <v>198</v>
      </c>
      <c r="C55" s="266" t="s">
        <v>199</v>
      </c>
      <c r="D55" s="225" t="s">
        <v>108</v>
      </c>
      <c r="E55" s="227">
        <v>7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15</v>
      </c>
      <c r="M55" s="231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/>
      <c r="T55" s="232">
        <v>0</v>
      </c>
      <c r="U55" s="231">
        <f>ROUND(E55*T55,2)</f>
        <v>0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105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>
        <v>45</v>
      </c>
      <c r="B56" s="223" t="s">
        <v>200</v>
      </c>
      <c r="C56" s="266" t="s">
        <v>201</v>
      </c>
      <c r="D56" s="225" t="s">
        <v>118</v>
      </c>
      <c r="E56" s="227">
        <v>16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15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/>
      <c r="T56" s="232">
        <v>0.39</v>
      </c>
      <c r="U56" s="231">
        <f>ROUND(E56*T56,2)</f>
        <v>6.24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105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>
        <v>46</v>
      </c>
      <c r="B57" s="223" t="s">
        <v>202</v>
      </c>
      <c r="C57" s="266" t="s">
        <v>162</v>
      </c>
      <c r="D57" s="225" t="s">
        <v>118</v>
      </c>
      <c r="E57" s="227">
        <v>12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15</v>
      </c>
      <c r="M57" s="231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/>
      <c r="T57" s="232">
        <v>0</v>
      </c>
      <c r="U57" s="231">
        <f>ROUND(E57*T57,2)</f>
        <v>0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124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>
        <v>47</v>
      </c>
      <c r="B58" s="223" t="s">
        <v>203</v>
      </c>
      <c r="C58" s="266" t="s">
        <v>204</v>
      </c>
      <c r="D58" s="225" t="s">
        <v>118</v>
      </c>
      <c r="E58" s="227">
        <v>2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15</v>
      </c>
      <c r="M58" s="231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/>
      <c r="T58" s="232">
        <v>0</v>
      </c>
      <c r="U58" s="231">
        <f>ROUND(E58*T58,2)</f>
        <v>0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124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>
        <v>48</v>
      </c>
      <c r="B59" s="223" t="s">
        <v>205</v>
      </c>
      <c r="C59" s="266" t="s">
        <v>206</v>
      </c>
      <c r="D59" s="225" t="s">
        <v>108</v>
      </c>
      <c r="E59" s="227">
        <v>15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15</v>
      </c>
      <c r="M59" s="231">
        <f>G59*(1+L59/100)</f>
        <v>0</v>
      </c>
      <c r="N59" s="231">
        <v>5.2999999999999998E-4</v>
      </c>
      <c r="O59" s="231">
        <f>ROUND(E59*N59,2)</f>
        <v>0.01</v>
      </c>
      <c r="P59" s="231">
        <v>0</v>
      </c>
      <c r="Q59" s="231">
        <f>ROUND(E59*P59,2)</f>
        <v>0</v>
      </c>
      <c r="R59" s="231"/>
      <c r="S59" s="231"/>
      <c r="T59" s="232">
        <v>0</v>
      </c>
      <c r="U59" s="231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124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>
        <v>49</v>
      </c>
      <c r="B60" s="223" t="s">
        <v>207</v>
      </c>
      <c r="C60" s="266" t="s">
        <v>208</v>
      </c>
      <c r="D60" s="225" t="s">
        <v>108</v>
      </c>
      <c r="E60" s="227">
        <v>308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15</v>
      </c>
      <c r="M60" s="231">
        <f>G60*(1+L60/100)</f>
        <v>0</v>
      </c>
      <c r="N60" s="231">
        <v>2.9999999999999997E-4</v>
      </c>
      <c r="O60" s="231">
        <f>ROUND(E60*N60,2)</f>
        <v>0.09</v>
      </c>
      <c r="P60" s="231">
        <v>0</v>
      </c>
      <c r="Q60" s="231">
        <f>ROUND(E60*P60,2)</f>
        <v>0</v>
      </c>
      <c r="R60" s="231"/>
      <c r="S60" s="231"/>
      <c r="T60" s="232">
        <v>0</v>
      </c>
      <c r="U60" s="231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124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>
        <v>50</v>
      </c>
      <c r="B61" s="223" t="s">
        <v>209</v>
      </c>
      <c r="C61" s="266" t="s">
        <v>210</v>
      </c>
      <c r="D61" s="225" t="s">
        <v>118</v>
      </c>
      <c r="E61" s="227">
        <v>24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15</v>
      </c>
      <c r="M61" s="231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/>
      <c r="T61" s="232">
        <v>5.0500000000000003E-2</v>
      </c>
      <c r="U61" s="231">
        <f>ROUND(E61*T61,2)</f>
        <v>1.21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105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>
        <v>51</v>
      </c>
      <c r="B62" s="223" t="s">
        <v>211</v>
      </c>
      <c r="C62" s="266" t="s">
        <v>212</v>
      </c>
      <c r="D62" s="225" t="s">
        <v>108</v>
      </c>
      <c r="E62" s="227">
        <v>12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15</v>
      </c>
      <c r="M62" s="231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/>
      <c r="T62" s="232">
        <v>0</v>
      </c>
      <c r="U62" s="231">
        <f>ROUND(E62*T62,2)</f>
        <v>0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124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>
        <v>52</v>
      </c>
      <c r="B63" s="223" t="s">
        <v>213</v>
      </c>
      <c r="C63" s="266" t="s">
        <v>214</v>
      </c>
      <c r="D63" s="225" t="s">
        <v>108</v>
      </c>
      <c r="E63" s="227">
        <v>5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15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/>
      <c r="T63" s="232">
        <v>0</v>
      </c>
      <c r="U63" s="231">
        <f>ROUND(E63*T63,2)</f>
        <v>0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124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18">
        <v>53</v>
      </c>
      <c r="B64" s="223" t="s">
        <v>215</v>
      </c>
      <c r="C64" s="266" t="s">
        <v>216</v>
      </c>
      <c r="D64" s="225" t="s">
        <v>118</v>
      </c>
      <c r="E64" s="227">
        <v>2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15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/>
      <c r="T64" s="232">
        <v>0.33733000000000002</v>
      </c>
      <c r="U64" s="231">
        <f>ROUND(E64*T64,2)</f>
        <v>0.67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105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x14ac:dyDescent="0.2">
      <c r="A65" s="219" t="s">
        <v>100</v>
      </c>
      <c r="B65" s="224" t="s">
        <v>60</v>
      </c>
      <c r="C65" s="267" t="s">
        <v>61</v>
      </c>
      <c r="D65" s="226"/>
      <c r="E65" s="228"/>
      <c r="F65" s="233"/>
      <c r="G65" s="233">
        <f>SUMIF(AE66:AE73,"&lt;&gt;NOR",G66:G73)</f>
        <v>0</v>
      </c>
      <c r="H65" s="233"/>
      <c r="I65" s="233">
        <f>SUM(I66:I73)</f>
        <v>0</v>
      </c>
      <c r="J65" s="233"/>
      <c r="K65" s="233">
        <f>SUM(K66:K73)</f>
        <v>0</v>
      </c>
      <c r="L65" s="233"/>
      <c r="M65" s="233">
        <f>SUM(M66:M73)</f>
        <v>0</v>
      </c>
      <c r="N65" s="233"/>
      <c r="O65" s="233">
        <f>SUM(O66:O73)</f>
        <v>0.04</v>
      </c>
      <c r="P65" s="233"/>
      <c r="Q65" s="233">
        <f>SUM(Q66:Q73)</f>
        <v>0</v>
      </c>
      <c r="R65" s="233"/>
      <c r="S65" s="233"/>
      <c r="T65" s="234"/>
      <c r="U65" s="233">
        <f>SUM(U66:U73)</f>
        <v>13.45</v>
      </c>
      <c r="AE65" t="s">
        <v>101</v>
      </c>
    </row>
    <row r="66" spans="1:60" outlineLevel="1" x14ac:dyDescent="0.2">
      <c r="A66" s="218">
        <v>54</v>
      </c>
      <c r="B66" s="223" t="s">
        <v>217</v>
      </c>
      <c r="C66" s="266" t="s">
        <v>218</v>
      </c>
      <c r="D66" s="225" t="s">
        <v>118</v>
      </c>
      <c r="E66" s="227">
        <v>6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15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/>
      <c r="S66" s="231"/>
      <c r="T66" s="232">
        <v>0</v>
      </c>
      <c r="U66" s="231">
        <f>ROUND(E66*T66,2)</f>
        <v>0</v>
      </c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105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>
        <v>55</v>
      </c>
      <c r="B67" s="223" t="s">
        <v>219</v>
      </c>
      <c r="C67" s="266" t="s">
        <v>220</v>
      </c>
      <c r="D67" s="225" t="s">
        <v>108</v>
      </c>
      <c r="E67" s="227">
        <v>70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15</v>
      </c>
      <c r="M67" s="231">
        <f>G67*(1+L67/100)</f>
        <v>0</v>
      </c>
      <c r="N67" s="231">
        <v>1.4999999999999999E-4</v>
      </c>
      <c r="O67" s="231">
        <f>ROUND(E67*N67,2)</f>
        <v>0.01</v>
      </c>
      <c r="P67" s="231">
        <v>0</v>
      </c>
      <c r="Q67" s="231">
        <f>ROUND(E67*P67,2)</f>
        <v>0</v>
      </c>
      <c r="R67" s="231"/>
      <c r="S67" s="231"/>
      <c r="T67" s="232">
        <v>0</v>
      </c>
      <c r="U67" s="231">
        <f>ROUND(E67*T67,2)</f>
        <v>0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124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18">
        <v>56</v>
      </c>
      <c r="B68" s="223" t="s">
        <v>221</v>
      </c>
      <c r="C68" s="266" t="s">
        <v>222</v>
      </c>
      <c r="D68" s="225" t="s">
        <v>108</v>
      </c>
      <c r="E68" s="227">
        <v>15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15</v>
      </c>
      <c r="M68" s="231">
        <f>G68*(1+L68/100)</f>
        <v>0</v>
      </c>
      <c r="N68" s="231">
        <v>1.2999999999999999E-4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/>
      <c r="T68" s="232">
        <v>0</v>
      </c>
      <c r="U68" s="231">
        <f>ROUND(E68*T68,2)</f>
        <v>0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124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ht="22.5" outlineLevel="1" x14ac:dyDescent="0.2">
      <c r="A69" s="218">
        <v>57</v>
      </c>
      <c r="B69" s="223" t="s">
        <v>223</v>
      </c>
      <c r="C69" s="266" t="s">
        <v>224</v>
      </c>
      <c r="D69" s="225" t="s">
        <v>108</v>
      </c>
      <c r="E69" s="227">
        <v>25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15</v>
      </c>
      <c r="M69" s="231">
        <f>G69*(1+L69/100)</f>
        <v>0</v>
      </c>
      <c r="N69" s="231">
        <v>9.8999999999999999E-4</v>
      </c>
      <c r="O69" s="231">
        <f>ROUND(E69*N69,2)</f>
        <v>0.02</v>
      </c>
      <c r="P69" s="231">
        <v>0</v>
      </c>
      <c r="Q69" s="231">
        <f>ROUND(E69*P69,2)</f>
        <v>0</v>
      </c>
      <c r="R69" s="231"/>
      <c r="S69" s="231"/>
      <c r="T69" s="232">
        <v>0.30567</v>
      </c>
      <c r="U69" s="231">
        <f>ROUND(E69*T69,2)</f>
        <v>7.64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105</v>
      </c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18">
        <v>58</v>
      </c>
      <c r="B70" s="223" t="s">
        <v>225</v>
      </c>
      <c r="C70" s="266" t="s">
        <v>226</v>
      </c>
      <c r="D70" s="225" t="s">
        <v>118</v>
      </c>
      <c r="E70" s="227">
        <v>12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15</v>
      </c>
      <c r="M70" s="231">
        <f>G70*(1+L70/100)</f>
        <v>0</v>
      </c>
      <c r="N70" s="231">
        <v>9.8999999999999999E-4</v>
      </c>
      <c r="O70" s="231">
        <f>ROUND(E70*N70,2)</f>
        <v>0.01</v>
      </c>
      <c r="P70" s="231">
        <v>0</v>
      </c>
      <c r="Q70" s="231">
        <f>ROUND(E70*P70,2)</f>
        <v>0</v>
      </c>
      <c r="R70" s="231"/>
      <c r="S70" s="231"/>
      <c r="T70" s="232">
        <v>0.30567</v>
      </c>
      <c r="U70" s="231">
        <f>ROUND(E70*T70,2)</f>
        <v>3.67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105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18">
        <v>59</v>
      </c>
      <c r="B71" s="223" t="s">
        <v>227</v>
      </c>
      <c r="C71" s="266" t="s">
        <v>228</v>
      </c>
      <c r="D71" s="225" t="s">
        <v>118</v>
      </c>
      <c r="E71" s="227">
        <v>1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15</v>
      </c>
      <c r="M71" s="231">
        <f>G71*(1+L71/100)</f>
        <v>0</v>
      </c>
      <c r="N71" s="231">
        <v>9.8999999999999999E-4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/>
      <c r="T71" s="232">
        <v>0.30567</v>
      </c>
      <c r="U71" s="231">
        <f>ROUND(E71*T71,2)</f>
        <v>0.31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105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18">
        <v>60</v>
      </c>
      <c r="B72" s="223" t="s">
        <v>229</v>
      </c>
      <c r="C72" s="266" t="s">
        <v>230</v>
      </c>
      <c r="D72" s="225" t="s">
        <v>118</v>
      </c>
      <c r="E72" s="227">
        <v>2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15</v>
      </c>
      <c r="M72" s="231">
        <f>G72*(1+L72/100)</f>
        <v>0</v>
      </c>
      <c r="N72" s="231">
        <v>9.8999999999999999E-4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/>
      <c r="T72" s="232">
        <v>0.30567</v>
      </c>
      <c r="U72" s="231">
        <f>ROUND(E72*T72,2)</f>
        <v>0.61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105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18">
        <v>61</v>
      </c>
      <c r="B73" s="223" t="s">
        <v>231</v>
      </c>
      <c r="C73" s="266" t="s">
        <v>232</v>
      </c>
      <c r="D73" s="225" t="s">
        <v>118</v>
      </c>
      <c r="E73" s="227">
        <v>4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15</v>
      </c>
      <c r="M73" s="231">
        <f>G73*(1+L73/100)</f>
        <v>0</v>
      </c>
      <c r="N73" s="231">
        <v>9.8999999999999999E-4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/>
      <c r="T73" s="232">
        <v>0.30567</v>
      </c>
      <c r="U73" s="231">
        <f>ROUND(E73*T73,2)</f>
        <v>1.22</v>
      </c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105</v>
      </c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x14ac:dyDescent="0.2">
      <c r="A74" s="219" t="s">
        <v>100</v>
      </c>
      <c r="B74" s="224" t="s">
        <v>62</v>
      </c>
      <c r="C74" s="267" t="s">
        <v>63</v>
      </c>
      <c r="D74" s="226"/>
      <c r="E74" s="228"/>
      <c r="F74" s="233"/>
      <c r="G74" s="233">
        <f>SUMIF(AE75:AE77,"&lt;&gt;NOR",G75:G77)</f>
        <v>0</v>
      </c>
      <c r="H74" s="233"/>
      <c r="I74" s="233">
        <f>SUM(I75:I77)</f>
        <v>0</v>
      </c>
      <c r="J74" s="233"/>
      <c r="K74" s="233">
        <f>SUM(K75:K77)</f>
        <v>0</v>
      </c>
      <c r="L74" s="233"/>
      <c r="M74" s="233">
        <f>SUM(M75:M77)</f>
        <v>0</v>
      </c>
      <c r="N74" s="233"/>
      <c r="O74" s="233">
        <f>SUM(O75:O77)</f>
        <v>0.04</v>
      </c>
      <c r="P74" s="233"/>
      <c r="Q74" s="233">
        <f>SUM(Q75:Q77)</f>
        <v>0</v>
      </c>
      <c r="R74" s="233"/>
      <c r="S74" s="233"/>
      <c r="T74" s="234"/>
      <c r="U74" s="233">
        <f>SUM(U75:U77)</f>
        <v>4.8100000000000005</v>
      </c>
      <c r="AE74" t="s">
        <v>101</v>
      </c>
    </row>
    <row r="75" spans="1:60" ht="22.5" outlineLevel="1" x14ac:dyDescent="0.2">
      <c r="A75" s="218">
        <v>62</v>
      </c>
      <c r="B75" s="223" t="s">
        <v>233</v>
      </c>
      <c r="C75" s="266" t="s">
        <v>234</v>
      </c>
      <c r="D75" s="225" t="s">
        <v>108</v>
      </c>
      <c r="E75" s="227">
        <v>25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15</v>
      </c>
      <c r="M75" s="231">
        <f>G75*(1+L75/100)</f>
        <v>0</v>
      </c>
      <c r="N75" s="231">
        <v>9.8999999999999999E-4</v>
      </c>
      <c r="O75" s="231">
        <f>ROUND(E75*N75,2)</f>
        <v>0.02</v>
      </c>
      <c r="P75" s="231">
        <v>0</v>
      </c>
      <c r="Q75" s="231">
        <f>ROUND(E75*P75,2)</f>
        <v>0</v>
      </c>
      <c r="R75" s="231"/>
      <c r="S75" s="231"/>
      <c r="T75" s="232">
        <v>0.13</v>
      </c>
      <c r="U75" s="231">
        <f>ROUND(E75*T75,2)</f>
        <v>3.25</v>
      </c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105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>
        <v>63</v>
      </c>
      <c r="B76" s="223" t="s">
        <v>235</v>
      </c>
      <c r="C76" s="266" t="s">
        <v>236</v>
      </c>
      <c r="D76" s="225" t="s">
        <v>237</v>
      </c>
      <c r="E76" s="227">
        <v>6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15</v>
      </c>
      <c r="M76" s="231">
        <f>G76*(1+L76/100)</f>
        <v>0</v>
      </c>
      <c r="N76" s="231">
        <v>9.8999999999999999E-4</v>
      </c>
      <c r="O76" s="231">
        <f>ROUND(E76*N76,2)</f>
        <v>0.01</v>
      </c>
      <c r="P76" s="231">
        <v>0</v>
      </c>
      <c r="Q76" s="231">
        <f>ROUND(E76*P76,2)</f>
        <v>0</v>
      </c>
      <c r="R76" s="231"/>
      <c r="S76" s="231"/>
      <c r="T76" s="232">
        <v>0.13</v>
      </c>
      <c r="U76" s="231">
        <f>ROUND(E76*T76,2)</f>
        <v>0.78</v>
      </c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105</v>
      </c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18">
        <v>64</v>
      </c>
      <c r="B77" s="223" t="s">
        <v>238</v>
      </c>
      <c r="C77" s="266" t="s">
        <v>239</v>
      </c>
      <c r="D77" s="225" t="s">
        <v>237</v>
      </c>
      <c r="E77" s="227">
        <v>6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15</v>
      </c>
      <c r="M77" s="231">
        <f>G77*(1+L77/100)</f>
        <v>0</v>
      </c>
      <c r="N77" s="231">
        <v>9.8999999999999999E-4</v>
      </c>
      <c r="O77" s="231">
        <f>ROUND(E77*N77,2)</f>
        <v>0.01</v>
      </c>
      <c r="P77" s="231">
        <v>0</v>
      </c>
      <c r="Q77" s="231">
        <f>ROUND(E77*P77,2)</f>
        <v>0</v>
      </c>
      <c r="R77" s="231"/>
      <c r="S77" s="231"/>
      <c r="T77" s="232">
        <v>0.13</v>
      </c>
      <c r="U77" s="231">
        <f>ROUND(E77*T77,2)</f>
        <v>0.78</v>
      </c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105</v>
      </c>
      <c r="AF77" s="217"/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x14ac:dyDescent="0.2">
      <c r="A78" s="219" t="s">
        <v>100</v>
      </c>
      <c r="B78" s="224" t="s">
        <v>64</v>
      </c>
      <c r="C78" s="267" t="s">
        <v>65</v>
      </c>
      <c r="D78" s="226"/>
      <c r="E78" s="228"/>
      <c r="F78" s="233"/>
      <c r="G78" s="233">
        <f>SUMIF(AE79:AE83,"&lt;&gt;NOR",G79:G83)</f>
        <v>0</v>
      </c>
      <c r="H78" s="233"/>
      <c r="I78" s="233">
        <f>SUM(I79:I83)</f>
        <v>0</v>
      </c>
      <c r="J78" s="233"/>
      <c r="K78" s="233">
        <f>SUM(K79:K83)</f>
        <v>0</v>
      </c>
      <c r="L78" s="233"/>
      <c r="M78" s="233">
        <f>SUM(M79:M83)</f>
        <v>0</v>
      </c>
      <c r="N78" s="233"/>
      <c r="O78" s="233">
        <f>SUM(O79:O83)</f>
        <v>0</v>
      </c>
      <c r="P78" s="233"/>
      <c r="Q78" s="233">
        <f>SUM(Q79:Q83)</f>
        <v>0</v>
      </c>
      <c r="R78" s="233"/>
      <c r="S78" s="233"/>
      <c r="T78" s="234"/>
      <c r="U78" s="233">
        <f>SUM(U79:U83)</f>
        <v>0</v>
      </c>
      <c r="AE78" t="s">
        <v>101</v>
      </c>
    </row>
    <row r="79" spans="1:60" ht="22.5" outlineLevel="1" x14ac:dyDescent="0.2">
      <c r="A79" s="218">
        <v>65</v>
      </c>
      <c r="B79" s="223" t="s">
        <v>240</v>
      </c>
      <c r="C79" s="266" t="s">
        <v>241</v>
      </c>
      <c r="D79" s="225" t="s">
        <v>193</v>
      </c>
      <c r="E79" s="227">
        <v>1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15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/>
      <c r="T79" s="232">
        <v>0</v>
      </c>
      <c r="U79" s="231">
        <f>ROUND(E79*T79,2)</f>
        <v>0</v>
      </c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105</v>
      </c>
      <c r="AF79" s="217"/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18">
        <v>66</v>
      </c>
      <c r="B80" s="223" t="s">
        <v>242</v>
      </c>
      <c r="C80" s="266" t="s">
        <v>243</v>
      </c>
      <c r="D80" s="225" t="s">
        <v>193</v>
      </c>
      <c r="E80" s="227">
        <v>1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15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/>
      <c r="T80" s="232">
        <v>0</v>
      </c>
      <c r="U80" s="231">
        <f>ROUND(E80*T80,2)</f>
        <v>0</v>
      </c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105</v>
      </c>
      <c r="AF80" s="217"/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>
        <v>67</v>
      </c>
      <c r="B81" s="223" t="s">
        <v>244</v>
      </c>
      <c r="C81" s="266" t="s">
        <v>245</v>
      </c>
      <c r="D81" s="225" t="s">
        <v>193</v>
      </c>
      <c r="E81" s="227">
        <v>1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15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/>
      <c r="T81" s="232">
        <v>0</v>
      </c>
      <c r="U81" s="231">
        <f>ROUND(E81*T81,2)</f>
        <v>0</v>
      </c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105</v>
      </c>
      <c r="AF81" s="217"/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22.5" outlineLevel="1" x14ac:dyDescent="0.2">
      <c r="A82" s="218">
        <v>68</v>
      </c>
      <c r="B82" s="223" t="s">
        <v>246</v>
      </c>
      <c r="C82" s="266" t="s">
        <v>247</v>
      </c>
      <c r="D82" s="225" t="s">
        <v>193</v>
      </c>
      <c r="E82" s="227">
        <v>1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15</v>
      </c>
      <c r="M82" s="231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/>
      <c r="T82" s="232">
        <v>0</v>
      </c>
      <c r="U82" s="231">
        <f>ROUND(E82*T82,2)</f>
        <v>0</v>
      </c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105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ht="22.5" outlineLevel="1" x14ac:dyDescent="0.2">
      <c r="A83" s="218">
        <v>69</v>
      </c>
      <c r="B83" s="223" t="s">
        <v>248</v>
      </c>
      <c r="C83" s="266" t="s">
        <v>249</v>
      </c>
      <c r="D83" s="225" t="s">
        <v>193</v>
      </c>
      <c r="E83" s="227">
        <v>1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15</v>
      </c>
      <c r="M83" s="231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1"/>
      <c r="S83" s="231"/>
      <c r="T83" s="232">
        <v>0</v>
      </c>
      <c r="U83" s="231">
        <f>ROUND(E83*T83,2)</f>
        <v>0</v>
      </c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105</v>
      </c>
      <c r="AF83" s="217"/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x14ac:dyDescent="0.2">
      <c r="A84" s="219" t="s">
        <v>100</v>
      </c>
      <c r="B84" s="224" t="s">
        <v>66</v>
      </c>
      <c r="C84" s="267" t="s">
        <v>67</v>
      </c>
      <c r="D84" s="226"/>
      <c r="E84" s="228"/>
      <c r="F84" s="233"/>
      <c r="G84" s="233">
        <f>SUMIF(AE85:AE91,"&lt;&gt;NOR",G85:G91)</f>
        <v>0</v>
      </c>
      <c r="H84" s="233"/>
      <c r="I84" s="233">
        <f>SUM(I85:I91)</f>
        <v>0</v>
      </c>
      <c r="J84" s="233"/>
      <c r="K84" s="233">
        <f>SUM(K85:K91)</f>
        <v>0</v>
      </c>
      <c r="L84" s="233"/>
      <c r="M84" s="233">
        <f>SUM(M85:M91)</f>
        <v>0</v>
      </c>
      <c r="N84" s="233"/>
      <c r="O84" s="233">
        <f>SUM(O85:O91)</f>
        <v>0.33999999999999997</v>
      </c>
      <c r="P84" s="233"/>
      <c r="Q84" s="233">
        <f>SUM(Q85:Q91)</f>
        <v>0</v>
      </c>
      <c r="R84" s="233"/>
      <c r="S84" s="233"/>
      <c r="T84" s="234"/>
      <c r="U84" s="233">
        <f>SUM(U85:U91)</f>
        <v>17.63</v>
      </c>
      <c r="AE84" t="s">
        <v>101</v>
      </c>
    </row>
    <row r="85" spans="1:60" ht="22.5" outlineLevel="1" x14ac:dyDescent="0.2">
      <c r="A85" s="218">
        <v>70</v>
      </c>
      <c r="B85" s="223" t="s">
        <v>250</v>
      </c>
      <c r="C85" s="266" t="s">
        <v>251</v>
      </c>
      <c r="D85" s="225" t="s">
        <v>108</v>
      </c>
      <c r="E85" s="227">
        <v>25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15</v>
      </c>
      <c r="M85" s="231">
        <f>G85*(1+L85/100)</f>
        <v>0</v>
      </c>
      <c r="N85" s="231">
        <v>4.0499999999999998E-3</v>
      </c>
      <c r="O85" s="231">
        <f>ROUND(E85*N85,2)</f>
        <v>0.1</v>
      </c>
      <c r="P85" s="231">
        <v>0</v>
      </c>
      <c r="Q85" s="231">
        <f>ROUND(E85*P85,2)</f>
        <v>0</v>
      </c>
      <c r="R85" s="231"/>
      <c r="S85" s="231"/>
      <c r="T85" s="232">
        <v>0</v>
      </c>
      <c r="U85" s="231">
        <f>ROUND(E85*T85,2)</f>
        <v>0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124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>
        <v>71</v>
      </c>
      <c r="B86" s="223" t="s">
        <v>252</v>
      </c>
      <c r="C86" s="266" t="s">
        <v>253</v>
      </c>
      <c r="D86" s="225" t="s">
        <v>118</v>
      </c>
      <c r="E86" s="227">
        <v>4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15</v>
      </c>
      <c r="M86" s="231">
        <f>G86*(1+L86/100)</f>
        <v>0</v>
      </c>
      <c r="N86" s="231">
        <v>4.0499999999999998E-3</v>
      </c>
      <c r="O86" s="231">
        <f>ROUND(E86*N86,2)</f>
        <v>0.02</v>
      </c>
      <c r="P86" s="231">
        <v>0</v>
      </c>
      <c r="Q86" s="231">
        <f>ROUND(E86*P86,2)</f>
        <v>0</v>
      </c>
      <c r="R86" s="231"/>
      <c r="S86" s="231"/>
      <c r="T86" s="232">
        <v>0</v>
      </c>
      <c r="U86" s="231">
        <f>ROUND(E86*T86,2)</f>
        <v>0</v>
      </c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124</v>
      </c>
      <c r="AF86" s="217"/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18">
        <v>72</v>
      </c>
      <c r="B87" s="223" t="s">
        <v>254</v>
      </c>
      <c r="C87" s="266" t="s">
        <v>255</v>
      </c>
      <c r="D87" s="225" t="s">
        <v>108</v>
      </c>
      <c r="E87" s="227">
        <v>32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15</v>
      </c>
      <c r="M87" s="231">
        <f>G87*(1+L87/100)</f>
        <v>0</v>
      </c>
      <c r="N87" s="231">
        <v>5.8300000000000001E-3</v>
      </c>
      <c r="O87" s="231">
        <f>ROUND(E87*N87,2)</f>
        <v>0.19</v>
      </c>
      <c r="P87" s="231">
        <v>0</v>
      </c>
      <c r="Q87" s="231">
        <f>ROUND(E87*P87,2)</f>
        <v>0</v>
      </c>
      <c r="R87" s="231"/>
      <c r="S87" s="231"/>
      <c r="T87" s="232">
        <v>0</v>
      </c>
      <c r="U87" s="231">
        <f>ROUND(E87*T87,2)</f>
        <v>0</v>
      </c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124</v>
      </c>
      <c r="AF87" s="217"/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>
        <v>73</v>
      </c>
      <c r="B88" s="223" t="s">
        <v>256</v>
      </c>
      <c r="C88" s="266" t="s">
        <v>257</v>
      </c>
      <c r="D88" s="225" t="s">
        <v>118</v>
      </c>
      <c r="E88" s="227">
        <v>8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15</v>
      </c>
      <c r="M88" s="231">
        <f>G88*(1+L88/100)</f>
        <v>0</v>
      </c>
      <c r="N88" s="231">
        <v>4.0499999999999998E-3</v>
      </c>
      <c r="O88" s="231">
        <f>ROUND(E88*N88,2)</f>
        <v>0.03</v>
      </c>
      <c r="P88" s="231">
        <v>0</v>
      </c>
      <c r="Q88" s="231">
        <f>ROUND(E88*P88,2)</f>
        <v>0</v>
      </c>
      <c r="R88" s="231"/>
      <c r="S88" s="231"/>
      <c r="T88" s="232">
        <v>0</v>
      </c>
      <c r="U88" s="231">
        <f>ROUND(E88*T88,2)</f>
        <v>0</v>
      </c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124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>
        <v>74</v>
      </c>
      <c r="B89" s="223" t="s">
        <v>258</v>
      </c>
      <c r="C89" s="266" t="s">
        <v>259</v>
      </c>
      <c r="D89" s="225" t="s">
        <v>118</v>
      </c>
      <c r="E89" s="227">
        <v>8</v>
      </c>
      <c r="F89" s="230"/>
      <c r="G89" s="231">
        <f>ROUND(E89*F89,2)</f>
        <v>0</v>
      </c>
      <c r="H89" s="230"/>
      <c r="I89" s="231">
        <f>ROUND(E89*H89,2)</f>
        <v>0</v>
      </c>
      <c r="J89" s="230"/>
      <c r="K89" s="231">
        <f>ROUND(E89*J89,2)</f>
        <v>0</v>
      </c>
      <c r="L89" s="231">
        <v>15</v>
      </c>
      <c r="M89" s="231">
        <f>G89*(1+L89/100)</f>
        <v>0</v>
      </c>
      <c r="N89" s="231">
        <v>0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/>
      <c r="T89" s="232">
        <v>0.26350000000000001</v>
      </c>
      <c r="U89" s="231">
        <f>ROUND(E89*T89,2)</f>
        <v>2.11</v>
      </c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105</v>
      </c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18">
        <v>75</v>
      </c>
      <c r="B90" s="223" t="s">
        <v>260</v>
      </c>
      <c r="C90" s="266" t="s">
        <v>216</v>
      </c>
      <c r="D90" s="225" t="s">
        <v>118</v>
      </c>
      <c r="E90" s="227">
        <v>28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15</v>
      </c>
      <c r="M90" s="231">
        <f>G90*(1+L90/100)</f>
        <v>0</v>
      </c>
      <c r="N90" s="231">
        <v>0</v>
      </c>
      <c r="O90" s="231">
        <f>ROUND(E90*N90,2)</f>
        <v>0</v>
      </c>
      <c r="P90" s="231">
        <v>0</v>
      </c>
      <c r="Q90" s="231">
        <f>ROUND(E90*P90,2)</f>
        <v>0</v>
      </c>
      <c r="R90" s="231"/>
      <c r="S90" s="231"/>
      <c r="T90" s="232">
        <v>0.33733000000000002</v>
      </c>
      <c r="U90" s="231">
        <f>ROUND(E90*T90,2)</f>
        <v>9.4499999999999993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105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18">
        <v>76</v>
      </c>
      <c r="B91" s="223" t="s">
        <v>261</v>
      </c>
      <c r="C91" s="266" t="s">
        <v>262</v>
      </c>
      <c r="D91" s="225" t="s">
        <v>118</v>
      </c>
      <c r="E91" s="227">
        <v>12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15</v>
      </c>
      <c r="M91" s="231">
        <f>G91*(1+L91/100)</f>
        <v>0</v>
      </c>
      <c r="N91" s="231">
        <v>0</v>
      </c>
      <c r="O91" s="231">
        <f>ROUND(E91*N91,2)</f>
        <v>0</v>
      </c>
      <c r="P91" s="231">
        <v>0</v>
      </c>
      <c r="Q91" s="231">
        <f>ROUND(E91*P91,2)</f>
        <v>0</v>
      </c>
      <c r="R91" s="231"/>
      <c r="S91" s="231"/>
      <c r="T91" s="232">
        <v>0.50600000000000001</v>
      </c>
      <c r="U91" s="231">
        <f>ROUND(E91*T91,2)</f>
        <v>6.07</v>
      </c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105</v>
      </c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x14ac:dyDescent="0.2">
      <c r="A92" s="219" t="s">
        <v>100</v>
      </c>
      <c r="B92" s="224" t="s">
        <v>68</v>
      </c>
      <c r="C92" s="267" t="s">
        <v>29</v>
      </c>
      <c r="D92" s="226"/>
      <c r="E92" s="228"/>
      <c r="F92" s="233"/>
      <c r="G92" s="233">
        <f>SUMIF(AE93:AE97,"&lt;&gt;NOR",G93:G97)</f>
        <v>0</v>
      </c>
      <c r="H92" s="233"/>
      <c r="I92" s="233">
        <f>SUM(I93:I97)</f>
        <v>0</v>
      </c>
      <c r="J92" s="233"/>
      <c r="K92" s="233">
        <f>SUM(K93:K97)</f>
        <v>0</v>
      </c>
      <c r="L92" s="233"/>
      <c r="M92" s="233">
        <f>SUM(M93:M97)</f>
        <v>0</v>
      </c>
      <c r="N92" s="233"/>
      <c r="O92" s="233">
        <f>SUM(O93:O97)</f>
        <v>0</v>
      </c>
      <c r="P92" s="233"/>
      <c r="Q92" s="233">
        <f>SUM(Q93:Q97)</f>
        <v>0</v>
      </c>
      <c r="R92" s="233"/>
      <c r="S92" s="233"/>
      <c r="T92" s="234"/>
      <c r="U92" s="233">
        <f>SUM(U93:U97)</f>
        <v>0</v>
      </c>
      <c r="AE92" t="s">
        <v>101</v>
      </c>
    </row>
    <row r="93" spans="1:60" outlineLevel="1" x14ac:dyDescent="0.2">
      <c r="A93" s="218">
        <v>77</v>
      </c>
      <c r="B93" s="223" t="s">
        <v>263</v>
      </c>
      <c r="C93" s="266" t="s">
        <v>264</v>
      </c>
      <c r="D93" s="225" t="s">
        <v>193</v>
      </c>
      <c r="E93" s="227">
        <v>1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15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/>
      <c r="T93" s="232">
        <v>0</v>
      </c>
      <c r="U93" s="231">
        <f>ROUND(E93*T93,2)</f>
        <v>0</v>
      </c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105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18">
        <v>78</v>
      </c>
      <c r="B94" s="223" t="s">
        <v>265</v>
      </c>
      <c r="C94" s="266" t="s">
        <v>266</v>
      </c>
      <c r="D94" s="225" t="s">
        <v>193</v>
      </c>
      <c r="E94" s="227">
        <v>1</v>
      </c>
      <c r="F94" s="230"/>
      <c r="G94" s="231">
        <f>ROUND(E94*F94,2)</f>
        <v>0</v>
      </c>
      <c r="H94" s="230"/>
      <c r="I94" s="231">
        <f>ROUND(E94*H94,2)</f>
        <v>0</v>
      </c>
      <c r="J94" s="230"/>
      <c r="K94" s="231">
        <f>ROUND(E94*J94,2)</f>
        <v>0</v>
      </c>
      <c r="L94" s="231">
        <v>15</v>
      </c>
      <c r="M94" s="231">
        <f>G94*(1+L94/100)</f>
        <v>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1"/>
      <c r="S94" s="231"/>
      <c r="T94" s="232">
        <v>0</v>
      </c>
      <c r="U94" s="231">
        <f>ROUND(E94*T94,2)</f>
        <v>0</v>
      </c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105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>
        <v>79</v>
      </c>
      <c r="B95" s="223" t="s">
        <v>267</v>
      </c>
      <c r="C95" s="266" t="s">
        <v>268</v>
      </c>
      <c r="D95" s="225" t="s">
        <v>193</v>
      </c>
      <c r="E95" s="227">
        <v>1</v>
      </c>
      <c r="F95" s="230"/>
      <c r="G95" s="231">
        <f>ROUND(E95*F95,2)</f>
        <v>0</v>
      </c>
      <c r="H95" s="230"/>
      <c r="I95" s="231">
        <f>ROUND(E95*H95,2)</f>
        <v>0</v>
      </c>
      <c r="J95" s="230"/>
      <c r="K95" s="231">
        <f>ROUND(E95*J95,2)</f>
        <v>0</v>
      </c>
      <c r="L95" s="231">
        <v>15</v>
      </c>
      <c r="M95" s="231">
        <f>G95*(1+L95/100)</f>
        <v>0</v>
      </c>
      <c r="N95" s="231">
        <v>0</v>
      </c>
      <c r="O95" s="231">
        <f>ROUND(E95*N95,2)</f>
        <v>0</v>
      </c>
      <c r="P95" s="231">
        <v>0</v>
      </c>
      <c r="Q95" s="231">
        <f>ROUND(E95*P95,2)</f>
        <v>0</v>
      </c>
      <c r="R95" s="231"/>
      <c r="S95" s="231"/>
      <c r="T95" s="232">
        <v>0</v>
      </c>
      <c r="U95" s="231">
        <f>ROUND(E95*T95,2)</f>
        <v>0</v>
      </c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105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>
        <v>80</v>
      </c>
      <c r="B96" s="223" t="s">
        <v>269</v>
      </c>
      <c r="C96" s="266" t="s">
        <v>270</v>
      </c>
      <c r="D96" s="225" t="s">
        <v>193</v>
      </c>
      <c r="E96" s="227">
        <v>1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15</v>
      </c>
      <c r="M96" s="231">
        <f>G96*(1+L96/100)</f>
        <v>0</v>
      </c>
      <c r="N96" s="231">
        <v>0</v>
      </c>
      <c r="O96" s="231">
        <f>ROUND(E96*N96,2)</f>
        <v>0</v>
      </c>
      <c r="P96" s="231">
        <v>0</v>
      </c>
      <c r="Q96" s="231">
        <f>ROUND(E96*P96,2)</f>
        <v>0</v>
      </c>
      <c r="R96" s="231"/>
      <c r="S96" s="231"/>
      <c r="T96" s="232">
        <v>0</v>
      </c>
      <c r="U96" s="231">
        <f>ROUND(E96*T96,2)</f>
        <v>0</v>
      </c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105</v>
      </c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>
        <v>81</v>
      </c>
      <c r="B97" s="223" t="s">
        <v>271</v>
      </c>
      <c r="C97" s="266" t="s">
        <v>272</v>
      </c>
      <c r="D97" s="225" t="s">
        <v>193</v>
      </c>
      <c r="E97" s="227">
        <v>1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15</v>
      </c>
      <c r="M97" s="231">
        <f>G97*(1+L97/100)</f>
        <v>0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1"/>
      <c r="S97" s="231"/>
      <c r="T97" s="232">
        <v>0</v>
      </c>
      <c r="U97" s="231">
        <f>ROUND(E97*T97,2)</f>
        <v>0</v>
      </c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105</v>
      </c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x14ac:dyDescent="0.2">
      <c r="A98" s="219" t="s">
        <v>100</v>
      </c>
      <c r="B98" s="224" t="s">
        <v>69</v>
      </c>
      <c r="C98" s="267" t="s">
        <v>70</v>
      </c>
      <c r="D98" s="226"/>
      <c r="E98" s="228"/>
      <c r="F98" s="233"/>
      <c r="G98" s="233">
        <f>SUMIF(AE99:AE104,"&lt;&gt;NOR",G99:G104)</f>
        <v>0</v>
      </c>
      <c r="H98" s="233"/>
      <c r="I98" s="233">
        <f>SUM(I99:I104)</f>
        <v>0</v>
      </c>
      <c r="J98" s="233"/>
      <c r="K98" s="233">
        <f>SUM(K99:K104)</f>
        <v>0</v>
      </c>
      <c r="L98" s="233"/>
      <c r="M98" s="233">
        <f>SUM(M99:M104)</f>
        <v>0</v>
      </c>
      <c r="N98" s="233"/>
      <c r="O98" s="233">
        <f>SUM(O99:O104)</f>
        <v>0</v>
      </c>
      <c r="P98" s="233"/>
      <c r="Q98" s="233">
        <f>SUM(Q99:Q104)</f>
        <v>0</v>
      </c>
      <c r="R98" s="233"/>
      <c r="S98" s="233"/>
      <c r="T98" s="234"/>
      <c r="U98" s="233">
        <f>SUM(U99:U104)</f>
        <v>353.91</v>
      </c>
      <c r="AE98" t="s">
        <v>101</v>
      </c>
    </row>
    <row r="99" spans="1:60" outlineLevel="1" x14ac:dyDescent="0.2">
      <c r="A99" s="218">
        <v>82</v>
      </c>
      <c r="B99" s="223" t="s">
        <v>273</v>
      </c>
      <c r="C99" s="266" t="s">
        <v>274</v>
      </c>
      <c r="D99" s="225" t="s">
        <v>118</v>
      </c>
      <c r="E99" s="227">
        <v>1</v>
      </c>
      <c r="F99" s="230"/>
      <c r="G99" s="231">
        <f>ROUND(E99*F99,2)</f>
        <v>0</v>
      </c>
      <c r="H99" s="230"/>
      <c r="I99" s="231">
        <f>ROUND(E99*H99,2)</f>
        <v>0</v>
      </c>
      <c r="J99" s="230"/>
      <c r="K99" s="231">
        <f>ROUND(E99*J99,2)</f>
        <v>0</v>
      </c>
      <c r="L99" s="231">
        <v>15</v>
      </c>
      <c r="M99" s="231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/>
      <c r="T99" s="232">
        <v>5.0041700000000002</v>
      </c>
      <c r="U99" s="231">
        <f>ROUND(E99*T99,2)</f>
        <v>5</v>
      </c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105</v>
      </c>
      <c r="AF99" s="217"/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>
        <v>83</v>
      </c>
      <c r="B100" s="223" t="s">
        <v>275</v>
      </c>
      <c r="C100" s="266" t="s">
        <v>276</v>
      </c>
      <c r="D100" s="225" t="s">
        <v>118</v>
      </c>
      <c r="E100" s="227">
        <v>1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15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1"/>
      <c r="S100" s="231"/>
      <c r="T100" s="232">
        <v>0.9</v>
      </c>
      <c r="U100" s="231">
        <f>ROUND(E100*T100,2)</f>
        <v>0.9</v>
      </c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105</v>
      </c>
      <c r="AF100" s="217"/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>
        <v>84</v>
      </c>
      <c r="B101" s="223" t="s">
        <v>277</v>
      </c>
      <c r="C101" s="266" t="s">
        <v>278</v>
      </c>
      <c r="D101" s="225" t="s">
        <v>118</v>
      </c>
      <c r="E101" s="227">
        <v>4</v>
      </c>
      <c r="F101" s="230"/>
      <c r="G101" s="231">
        <f>ROUND(E101*F101,2)</f>
        <v>0</v>
      </c>
      <c r="H101" s="230"/>
      <c r="I101" s="231">
        <f>ROUND(E101*H101,2)</f>
        <v>0</v>
      </c>
      <c r="J101" s="230"/>
      <c r="K101" s="231">
        <f>ROUND(E101*J101,2)</f>
        <v>0</v>
      </c>
      <c r="L101" s="231">
        <v>15</v>
      </c>
      <c r="M101" s="231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/>
      <c r="T101" s="232">
        <v>4.9580000000000002</v>
      </c>
      <c r="U101" s="231">
        <f>ROUND(E101*T101,2)</f>
        <v>19.829999999999998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105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>
        <v>85</v>
      </c>
      <c r="B102" s="223" t="s">
        <v>279</v>
      </c>
      <c r="C102" s="266" t="s">
        <v>280</v>
      </c>
      <c r="D102" s="225" t="s">
        <v>118</v>
      </c>
      <c r="E102" s="227">
        <v>1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15</v>
      </c>
      <c r="M102" s="231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/>
      <c r="T102" s="232">
        <v>5.38</v>
      </c>
      <c r="U102" s="231">
        <f>ROUND(E102*T102,2)</f>
        <v>5.38</v>
      </c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105</v>
      </c>
      <c r="AF102" s="217"/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">
      <c r="A103" s="218">
        <v>86</v>
      </c>
      <c r="B103" s="223" t="s">
        <v>281</v>
      </c>
      <c r="C103" s="266" t="s">
        <v>282</v>
      </c>
      <c r="D103" s="225" t="s">
        <v>104</v>
      </c>
      <c r="E103" s="227">
        <v>50</v>
      </c>
      <c r="F103" s="230"/>
      <c r="G103" s="231">
        <f>ROUND(E103*F103,2)</f>
        <v>0</v>
      </c>
      <c r="H103" s="230"/>
      <c r="I103" s="231">
        <f>ROUND(E103*H103,2)</f>
        <v>0</v>
      </c>
      <c r="J103" s="230"/>
      <c r="K103" s="231">
        <f>ROUND(E103*J103,2)</f>
        <v>0</v>
      </c>
      <c r="L103" s="231">
        <v>15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/>
      <c r="T103" s="232">
        <v>5.38</v>
      </c>
      <c r="U103" s="231">
        <f>ROUND(E103*T103,2)</f>
        <v>269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105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18">
        <v>87</v>
      </c>
      <c r="B104" s="223" t="s">
        <v>283</v>
      </c>
      <c r="C104" s="266" t="s">
        <v>284</v>
      </c>
      <c r="D104" s="225" t="s">
        <v>188</v>
      </c>
      <c r="E104" s="227">
        <v>10</v>
      </c>
      <c r="F104" s="230"/>
      <c r="G104" s="231">
        <f>ROUND(E104*F104,2)</f>
        <v>0</v>
      </c>
      <c r="H104" s="230"/>
      <c r="I104" s="231">
        <f>ROUND(E104*H104,2)</f>
        <v>0</v>
      </c>
      <c r="J104" s="230"/>
      <c r="K104" s="231">
        <f>ROUND(E104*J104,2)</f>
        <v>0</v>
      </c>
      <c r="L104" s="231">
        <v>15</v>
      </c>
      <c r="M104" s="231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1"/>
      <c r="S104" s="231"/>
      <c r="T104" s="232">
        <v>5.38</v>
      </c>
      <c r="U104" s="231">
        <f>ROUND(E104*T104,2)</f>
        <v>53.8</v>
      </c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105</v>
      </c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x14ac:dyDescent="0.2">
      <c r="A105" s="219" t="s">
        <v>100</v>
      </c>
      <c r="B105" s="224" t="s">
        <v>71</v>
      </c>
      <c r="C105" s="267" t="s">
        <v>72</v>
      </c>
      <c r="D105" s="226"/>
      <c r="E105" s="228"/>
      <c r="F105" s="233"/>
      <c r="G105" s="233">
        <f>SUMIF(AE106:AE116,"&lt;&gt;NOR",G106:G116)</f>
        <v>0</v>
      </c>
      <c r="H105" s="233"/>
      <c r="I105" s="233">
        <f>SUM(I106:I116)</f>
        <v>0</v>
      </c>
      <c r="J105" s="233"/>
      <c r="K105" s="233">
        <f>SUM(K106:K116)</f>
        <v>0</v>
      </c>
      <c r="L105" s="233"/>
      <c r="M105" s="233">
        <f>SUM(M106:M116)</f>
        <v>0</v>
      </c>
      <c r="N105" s="233"/>
      <c r="O105" s="233">
        <f>SUM(O106:O116)</f>
        <v>0</v>
      </c>
      <c r="P105" s="233"/>
      <c r="Q105" s="233">
        <f>SUM(Q106:Q116)</f>
        <v>0</v>
      </c>
      <c r="R105" s="233"/>
      <c r="S105" s="233"/>
      <c r="T105" s="234"/>
      <c r="U105" s="233">
        <f>SUM(U106:U116)</f>
        <v>10.5</v>
      </c>
      <c r="AE105" t="s">
        <v>101</v>
      </c>
    </row>
    <row r="106" spans="1:60" ht="22.5" outlineLevel="1" x14ac:dyDescent="0.2">
      <c r="A106" s="218">
        <v>88</v>
      </c>
      <c r="B106" s="223" t="s">
        <v>285</v>
      </c>
      <c r="C106" s="266" t="s">
        <v>286</v>
      </c>
      <c r="D106" s="225" t="s">
        <v>188</v>
      </c>
      <c r="E106" s="227">
        <v>35</v>
      </c>
      <c r="F106" s="230"/>
      <c r="G106" s="231">
        <f>ROUND(E106*F106,2)</f>
        <v>0</v>
      </c>
      <c r="H106" s="230"/>
      <c r="I106" s="231">
        <f>ROUND(E106*H106,2)</f>
        <v>0</v>
      </c>
      <c r="J106" s="230"/>
      <c r="K106" s="231">
        <f>ROUND(E106*J106,2)</f>
        <v>0</v>
      </c>
      <c r="L106" s="231">
        <v>15</v>
      </c>
      <c r="M106" s="231">
        <f>G106*(1+L106/100)</f>
        <v>0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/>
      <c r="T106" s="232">
        <v>0</v>
      </c>
      <c r="U106" s="231">
        <f>ROUND(E106*T106,2)</f>
        <v>0</v>
      </c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105</v>
      </c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18">
        <v>89</v>
      </c>
      <c r="B107" s="223" t="s">
        <v>287</v>
      </c>
      <c r="C107" s="266" t="s">
        <v>288</v>
      </c>
      <c r="D107" s="225" t="s">
        <v>188</v>
      </c>
      <c r="E107" s="227">
        <v>3</v>
      </c>
      <c r="F107" s="230"/>
      <c r="G107" s="231">
        <f>ROUND(E107*F107,2)</f>
        <v>0</v>
      </c>
      <c r="H107" s="230"/>
      <c r="I107" s="231">
        <f>ROUND(E107*H107,2)</f>
        <v>0</v>
      </c>
      <c r="J107" s="230"/>
      <c r="K107" s="231">
        <f>ROUND(E107*J107,2)</f>
        <v>0</v>
      </c>
      <c r="L107" s="231">
        <v>15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/>
      <c r="T107" s="232">
        <v>0</v>
      </c>
      <c r="U107" s="231">
        <f>ROUND(E107*T107,2)</f>
        <v>0</v>
      </c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105</v>
      </c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>
        <v>90</v>
      </c>
      <c r="B108" s="223" t="s">
        <v>289</v>
      </c>
      <c r="C108" s="266" t="s">
        <v>290</v>
      </c>
      <c r="D108" s="225" t="s">
        <v>193</v>
      </c>
      <c r="E108" s="227">
        <v>1</v>
      </c>
      <c r="F108" s="230"/>
      <c r="G108" s="231">
        <f>ROUND(E108*F108,2)</f>
        <v>0</v>
      </c>
      <c r="H108" s="230"/>
      <c r="I108" s="231">
        <f>ROUND(E108*H108,2)</f>
        <v>0</v>
      </c>
      <c r="J108" s="230"/>
      <c r="K108" s="231">
        <f>ROUND(E108*J108,2)</f>
        <v>0</v>
      </c>
      <c r="L108" s="231">
        <v>15</v>
      </c>
      <c r="M108" s="231">
        <f>G108*(1+L108/100)</f>
        <v>0</v>
      </c>
      <c r="N108" s="231">
        <v>0</v>
      </c>
      <c r="O108" s="231">
        <f>ROUND(E108*N108,2)</f>
        <v>0</v>
      </c>
      <c r="P108" s="231">
        <v>0</v>
      </c>
      <c r="Q108" s="231">
        <f>ROUND(E108*P108,2)</f>
        <v>0</v>
      </c>
      <c r="R108" s="231"/>
      <c r="S108" s="231"/>
      <c r="T108" s="232">
        <v>0</v>
      </c>
      <c r="U108" s="231">
        <f>ROUND(E108*T108,2)</f>
        <v>0</v>
      </c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105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18">
        <v>91</v>
      </c>
      <c r="B109" s="223" t="s">
        <v>291</v>
      </c>
      <c r="C109" s="266" t="s">
        <v>292</v>
      </c>
      <c r="D109" s="225" t="s">
        <v>193</v>
      </c>
      <c r="E109" s="227">
        <v>1</v>
      </c>
      <c r="F109" s="230"/>
      <c r="G109" s="231">
        <f>ROUND(E109*F109,2)</f>
        <v>0</v>
      </c>
      <c r="H109" s="230"/>
      <c r="I109" s="231">
        <f>ROUND(E109*H109,2)</f>
        <v>0</v>
      </c>
      <c r="J109" s="230"/>
      <c r="K109" s="231">
        <f>ROUND(E109*J109,2)</f>
        <v>0</v>
      </c>
      <c r="L109" s="231">
        <v>15</v>
      </c>
      <c r="M109" s="231">
        <f>G109*(1+L109/100)</f>
        <v>0</v>
      </c>
      <c r="N109" s="231">
        <v>0</v>
      </c>
      <c r="O109" s="231">
        <f>ROUND(E109*N109,2)</f>
        <v>0</v>
      </c>
      <c r="P109" s="231">
        <v>0</v>
      </c>
      <c r="Q109" s="231">
        <f>ROUND(E109*P109,2)</f>
        <v>0</v>
      </c>
      <c r="R109" s="231"/>
      <c r="S109" s="231"/>
      <c r="T109" s="232">
        <v>0</v>
      </c>
      <c r="U109" s="231">
        <f>ROUND(E109*T109,2)</f>
        <v>0</v>
      </c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105</v>
      </c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18">
        <v>92</v>
      </c>
      <c r="B110" s="223" t="s">
        <v>293</v>
      </c>
      <c r="C110" s="266" t="s">
        <v>294</v>
      </c>
      <c r="D110" s="225" t="s">
        <v>115</v>
      </c>
      <c r="E110" s="227">
        <v>10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15</v>
      </c>
      <c r="M110" s="231">
        <f>G110*(1+L110/100)</f>
        <v>0</v>
      </c>
      <c r="N110" s="231">
        <v>0</v>
      </c>
      <c r="O110" s="231">
        <f>ROUND(E110*N110,2)</f>
        <v>0</v>
      </c>
      <c r="P110" s="231">
        <v>0</v>
      </c>
      <c r="Q110" s="231">
        <f>ROUND(E110*P110,2)</f>
        <v>0</v>
      </c>
      <c r="R110" s="231"/>
      <c r="S110" s="231"/>
      <c r="T110" s="232">
        <v>0.5</v>
      </c>
      <c r="U110" s="231">
        <f>ROUND(E110*T110,2)</f>
        <v>5</v>
      </c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105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18">
        <v>93</v>
      </c>
      <c r="B111" s="223" t="s">
        <v>295</v>
      </c>
      <c r="C111" s="266" t="s">
        <v>296</v>
      </c>
      <c r="D111" s="225" t="s">
        <v>118</v>
      </c>
      <c r="E111" s="227">
        <v>1</v>
      </c>
      <c r="F111" s="230"/>
      <c r="G111" s="231">
        <f>ROUND(E111*F111,2)</f>
        <v>0</v>
      </c>
      <c r="H111" s="230"/>
      <c r="I111" s="231">
        <f>ROUND(E111*H111,2)</f>
        <v>0</v>
      </c>
      <c r="J111" s="230"/>
      <c r="K111" s="231">
        <f>ROUND(E111*J111,2)</f>
        <v>0</v>
      </c>
      <c r="L111" s="231">
        <v>15</v>
      </c>
      <c r="M111" s="231">
        <f>G111*(1+L111/100)</f>
        <v>0</v>
      </c>
      <c r="N111" s="231">
        <v>0</v>
      </c>
      <c r="O111" s="231">
        <f>ROUND(E111*N111,2)</f>
        <v>0</v>
      </c>
      <c r="P111" s="231">
        <v>0</v>
      </c>
      <c r="Q111" s="231">
        <f>ROUND(E111*P111,2)</f>
        <v>0</v>
      </c>
      <c r="R111" s="231"/>
      <c r="S111" s="231"/>
      <c r="T111" s="232">
        <v>0.5</v>
      </c>
      <c r="U111" s="231">
        <f>ROUND(E111*T111,2)</f>
        <v>0.5</v>
      </c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105</v>
      </c>
      <c r="AF111" s="217"/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18">
        <v>94</v>
      </c>
      <c r="B112" s="223" t="s">
        <v>297</v>
      </c>
      <c r="C112" s="266" t="s">
        <v>298</v>
      </c>
      <c r="D112" s="225" t="s">
        <v>118</v>
      </c>
      <c r="E112" s="227">
        <v>1</v>
      </c>
      <c r="F112" s="230"/>
      <c r="G112" s="231">
        <f>ROUND(E112*F112,2)</f>
        <v>0</v>
      </c>
      <c r="H112" s="230"/>
      <c r="I112" s="231">
        <f>ROUND(E112*H112,2)</f>
        <v>0</v>
      </c>
      <c r="J112" s="230"/>
      <c r="K112" s="231">
        <f>ROUND(E112*J112,2)</f>
        <v>0</v>
      </c>
      <c r="L112" s="231">
        <v>15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1"/>
      <c r="S112" s="231"/>
      <c r="T112" s="232">
        <v>0.5</v>
      </c>
      <c r="U112" s="231">
        <f>ROUND(E112*T112,2)</f>
        <v>0.5</v>
      </c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105</v>
      </c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18">
        <v>95</v>
      </c>
      <c r="B113" s="223" t="s">
        <v>299</v>
      </c>
      <c r="C113" s="266" t="s">
        <v>300</v>
      </c>
      <c r="D113" s="225" t="s">
        <v>118</v>
      </c>
      <c r="E113" s="227">
        <v>1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15</v>
      </c>
      <c r="M113" s="231">
        <f>G113*(1+L113/100)</f>
        <v>0</v>
      </c>
      <c r="N113" s="231">
        <v>0</v>
      </c>
      <c r="O113" s="231">
        <f>ROUND(E113*N113,2)</f>
        <v>0</v>
      </c>
      <c r="P113" s="231">
        <v>0</v>
      </c>
      <c r="Q113" s="231">
        <f>ROUND(E113*P113,2)</f>
        <v>0</v>
      </c>
      <c r="R113" s="231"/>
      <c r="S113" s="231"/>
      <c r="T113" s="232">
        <v>0.5</v>
      </c>
      <c r="U113" s="231">
        <f>ROUND(E113*T113,2)</f>
        <v>0.5</v>
      </c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105</v>
      </c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>
        <v>96</v>
      </c>
      <c r="B114" s="223" t="s">
        <v>301</v>
      </c>
      <c r="C114" s="266" t="s">
        <v>302</v>
      </c>
      <c r="D114" s="225" t="s">
        <v>118</v>
      </c>
      <c r="E114" s="227">
        <v>1</v>
      </c>
      <c r="F114" s="230"/>
      <c r="G114" s="231">
        <f>ROUND(E114*F114,2)</f>
        <v>0</v>
      </c>
      <c r="H114" s="230"/>
      <c r="I114" s="231">
        <f>ROUND(E114*H114,2)</f>
        <v>0</v>
      </c>
      <c r="J114" s="230"/>
      <c r="K114" s="231">
        <f>ROUND(E114*J114,2)</f>
        <v>0</v>
      </c>
      <c r="L114" s="231">
        <v>15</v>
      </c>
      <c r="M114" s="231">
        <f>G114*(1+L114/100)</f>
        <v>0</v>
      </c>
      <c r="N114" s="231">
        <v>0</v>
      </c>
      <c r="O114" s="231">
        <f>ROUND(E114*N114,2)</f>
        <v>0</v>
      </c>
      <c r="P114" s="231">
        <v>0</v>
      </c>
      <c r="Q114" s="231">
        <f>ROUND(E114*P114,2)</f>
        <v>0</v>
      </c>
      <c r="R114" s="231"/>
      <c r="S114" s="231"/>
      <c r="T114" s="232">
        <v>0.5</v>
      </c>
      <c r="U114" s="231">
        <f>ROUND(E114*T114,2)</f>
        <v>0.5</v>
      </c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105</v>
      </c>
      <c r="AF114" s="217"/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">
      <c r="A115" s="218">
        <v>97</v>
      </c>
      <c r="B115" s="223" t="s">
        <v>303</v>
      </c>
      <c r="C115" s="266" t="s">
        <v>304</v>
      </c>
      <c r="D115" s="225" t="s">
        <v>305</v>
      </c>
      <c r="E115" s="227">
        <v>3</v>
      </c>
      <c r="F115" s="230"/>
      <c r="G115" s="231">
        <f>ROUND(E115*F115,2)</f>
        <v>0</v>
      </c>
      <c r="H115" s="230"/>
      <c r="I115" s="231">
        <f>ROUND(E115*H115,2)</f>
        <v>0</v>
      </c>
      <c r="J115" s="230"/>
      <c r="K115" s="231">
        <f>ROUND(E115*J115,2)</f>
        <v>0</v>
      </c>
      <c r="L115" s="231">
        <v>15</v>
      </c>
      <c r="M115" s="231">
        <f>G115*(1+L115/100)</f>
        <v>0</v>
      </c>
      <c r="N115" s="231">
        <v>0</v>
      </c>
      <c r="O115" s="231">
        <f>ROUND(E115*N115,2)</f>
        <v>0</v>
      </c>
      <c r="P115" s="231">
        <v>0</v>
      </c>
      <c r="Q115" s="231">
        <f>ROUND(E115*P115,2)</f>
        <v>0</v>
      </c>
      <c r="R115" s="231"/>
      <c r="S115" s="231"/>
      <c r="T115" s="232">
        <v>0.5</v>
      </c>
      <c r="U115" s="231">
        <f>ROUND(E115*T115,2)</f>
        <v>1.5</v>
      </c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105</v>
      </c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44">
        <v>98</v>
      </c>
      <c r="B116" s="245" t="s">
        <v>303</v>
      </c>
      <c r="C116" s="268" t="s">
        <v>306</v>
      </c>
      <c r="D116" s="246" t="s">
        <v>305</v>
      </c>
      <c r="E116" s="247">
        <v>4</v>
      </c>
      <c r="F116" s="248"/>
      <c r="G116" s="249">
        <f>ROUND(E116*F116,2)</f>
        <v>0</v>
      </c>
      <c r="H116" s="248"/>
      <c r="I116" s="249">
        <f>ROUND(E116*H116,2)</f>
        <v>0</v>
      </c>
      <c r="J116" s="248"/>
      <c r="K116" s="249">
        <f>ROUND(E116*J116,2)</f>
        <v>0</v>
      </c>
      <c r="L116" s="249">
        <v>15</v>
      </c>
      <c r="M116" s="249">
        <f>G116*(1+L116/100)</f>
        <v>0</v>
      </c>
      <c r="N116" s="249">
        <v>0</v>
      </c>
      <c r="O116" s="249">
        <f>ROUND(E116*N116,2)</f>
        <v>0</v>
      </c>
      <c r="P116" s="249">
        <v>0</v>
      </c>
      <c r="Q116" s="249">
        <f>ROUND(E116*P116,2)</f>
        <v>0</v>
      </c>
      <c r="R116" s="249"/>
      <c r="S116" s="249"/>
      <c r="T116" s="250">
        <v>0.5</v>
      </c>
      <c r="U116" s="249">
        <f>ROUND(E116*T116,2)</f>
        <v>2</v>
      </c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105</v>
      </c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x14ac:dyDescent="0.2">
      <c r="A117" s="6"/>
      <c r="B117" s="7" t="s">
        <v>307</v>
      </c>
      <c r="C117" s="269" t="s">
        <v>307</v>
      </c>
      <c r="D117" s="9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C117">
        <v>15</v>
      </c>
      <c r="AD117">
        <v>21</v>
      </c>
    </row>
    <row r="118" spans="1:60" x14ac:dyDescent="0.2">
      <c r="A118" s="251"/>
      <c r="B118" s="252">
        <v>26</v>
      </c>
      <c r="C118" s="270" t="s">
        <v>307</v>
      </c>
      <c r="D118" s="253"/>
      <c r="E118" s="254"/>
      <c r="F118" s="254"/>
      <c r="G118" s="265">
        <f>G8+G29+G45+G52+G65+G74+G78+G84+G92+G98+G105</f>
        <v>0</v>
      </c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AC118">
        <f>SUMIF(L7:L116,AC117,G7:G116)</f>
        <v>0</v>
      </c>
      <c r="AD118">
        <f>SUMIF(L7:L116,AD117,G7:G116)</f>
        <v>0</v>
      </c>
      <c r="AE118" t="s">
        <v>308</v>
      </c>
    </row>
    <row r="119" spans="1:60" x14ac:dyDescent="0.2">
      <c r="A119" s="6"/>
      <c r="B119" s="7" t="s">
        <v>307</v>
      </c>
      <c r="C119" s="269" t="s">
        <v>307</v>
      </c>
      <c r="D119" s="9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60" x14ac:dyDescent="0.2">
      <c r="A120" s="6"/>
      <c r="B120" s="7" t="s">
        <v>307</v>
      </c>
      <c r="C120" s="269" t="s">
        <v>307</v>
      </c>
      <c r="D120" s="9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">
      <c r="A121" s="255">
        <v>33</v>
      </c>
      <c r="B121" s="255"/>
      <c r="C121" s="271"/>
      <c r="D121" s="9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">
      <c r="A122" s="256"/>
      <c r="B122" s="257"/>
      <c r="C122" s="272"/>
      <c r="D122" s="257"/>
      <c r="E122" s="257"/>
      <c r="F122" s="257"/>
      <c r="G122" s="258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E122" t="s">
        <v>309</v>
      </c>
    </row>
    <row r="123" spans="1:60" x14ac:dyDescent="0.2">
      <c r="A123" s="259"/>
      <c r="B123" s="260"/>
      <c r="C123" s="273"/>
      <c r="D123" s="260"/>
      <c r="E123" s="260"/>
      <c r="F123" s="260"/>
      <c r="G123" s="261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59"/>
      <c r="B124" s="260"/>
      <c r="C124" s="273"/>
      <c r="D124" s="260"/>
      <c r="E124" s="260"/>
      <c r="F124" s="260"/>
      <c r="G124" s="261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259"/>
      <c r="B125" s="260"/>
      <c r="C125" s="273"/>
      <c r="D125" s="260"/>
      <c r="E125" s="260"/>
      <c r="F125" s="260"/>
      <c r="G125" s="261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262"/>
      <c r="B126" s="263"/>
      <c r="C126" s="274"/>
      <c r="D126" s="263"/>
      <c r="E126" s="263"/>
      <c r="F126" s="263"/>
      <c r="G126" s="264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6"/>
      <c r="B127" s="7" t="s">
        <v>307</v>
      </c>
      <c r="C127" s="269" t="s">
        <v>307</v>
      </c>
      <c r="D127" s="9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C128" s="275"/>
      <c r="D128" s="198"/>
      <c r="AE128" t="s">
        <v>310</v>
      </c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121:C121"/>
    <mergeCell ref="A122:G12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</dc:creator>
  <cp:lastModifiedBy>Duncan</cp:lastModifiedBy>
  <cp:lastPrinted>2014-02-28T09:52:57Z</cp:lastPrinted>
  <dcterms:created xsi:type="dcterms:W3CDTF">2009-04-08T07:15:50Z</dcterms:created>
  <dcterms:modified xsi:type="dcterms:W3CDTF">2018-03-08T12:23:13Z</dcterms:modified>
</cp:coreProperties>
</file>